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ZBIORCZE ZESTAWIENIE NR 2" sheetId="1" r:id="rId1"/>
    <sheet name="ERBE ZAŁ.1" sheetId="2" r:id="rId2"/>
    <sheet name="ERBE ZAŁ.2" sheetId="3" r:id="rId3"/>
    <sheet name="DŹWIGI ZAŁ 3" sheetId="4" r:id="rId4"/>
    <sheet name="BTL ZAŁ.4" sheetId="5" r:id="rId5"/>
    <sheet name="KENDROMED ZAŁ.5" sheetId="6" r:id="rId6"/>
    <sheet name="GETINGE ZAŁ. 6" sheetId="7" r:id="rId7"/>
    <sheet name="GAŚNICE-do wyjaśnienia" sheetId="8" r:id="rId8"/>
    <sheet name="MEDICOM ZAŁ.7" sheetId="9" r:id="rId9"/>
    <sheet name="MEDLINE ZAŁ.8" sheetId="10" r:id="rId10"/>
    <sheet name="PROMED-DO WYJAŚNIENIA" sheetId="11" r:id="rId11"/>
    <sheet name="HAMMERLIT ZAŁ.20" sheetId="12" r:id="rId12"/>
    <sheet name="AMBULANS ZAŁ.9" sheetId="13" r:id="rId13"/>
    <sheet name="MEDICOM ZAŁ.10" sheetId="14" r:id="rId14"/>
    <sheet name="ERBE ZAŁ.11" sheetId="15" r:id="rId15"/>
    <sheet name="KAWO ZAŁ.12" sheetId="16" r:id="rId16"/>
    <sheet name="INMED-DO WYJAŚNIENIA ZAŁ.19" sheetId="17" r:id="rId17"/>
    <sheet name="PUH NORMAN ZAŁ.18" sheetId="18" r:id="rId18"/>
    <sheet name="promador ZAŁ.13" sheetId="19" r:id="rId19"/>
    <sheet name="ART-BUD ZAŁ.14" sheetId="20" r:id="rId20"/>
    <sheet name="PROMED ZAŁ.17" sheetId="21" r:id="rId21"/>
    <sheet name="HASTE-MEBLE ZAŁ.15" sheetId="22" r:id="rId22"/>
    <sheet name="ERBE -MEBLE-zał.16" sheetId="23" r:id="rId23"/>
    <sheet name="FAMED-ZAŁ.23" sheetId="24" r:id="rId24"/>
    <sheet name="Arkusz1" sheetId="25" r:id="rId25"/>
    <sheet name="Arkusz2" sheetId="26" r:id="rId26"/>
    <sheet name="Arkusz3" sheetId="27" r:id="rId27"/>
  </sheets>
  <definedNames/>
  <calcPr fullCalcOnLoad="1"/>
</workbook>
</file>

<file path=xl/sharedStrings.xml><?xml version="1.0" encoding="utf-8"?>
<sst xmlns="http://schemas.openxmlformats.org/spreadsheetml/2006/main" count="821" uniqueCount="416">
  <si>
    <t>lp</t>
  </si>
  <si>
    <t>nazwa sprzętu</t>
  </si>
  <si>
    <t>ilość</t>
  </si>
  <si>
    <t xml:space="preserve">cena </t>
  </si>
  <si>
    <t>wartość</t>
  </si>
  <si>
    <t xml:space="preserve">ilość </t>
  </si>
  <si>
    <t>RAZEM</t>
  </si>
  <si>
    <t>dostawca -  PUH NORMAN Piastów, ul. Licealna 7</t>
  </si>
  <si>
    <t>Montaż rolet</t>
  </si>
  <si>
    <t>Wertikale</t>
  </si>
  <si>
    <t>Montaż wertikali</t>
  </si>
  <si>
    <t>wartość netto</t>
  </si>
  <si>
    <t>cena netto</t>
  </si>
  <si>
    <t>cena brutto</t>
  </si>
  <si>
    <t>wartość brutto</t>
  </si>
  <si>
    <t>zestawienie sprzętu wg faktury Nr 20040844</t>
  </si>
  <si>
    <t>dostawca -  ERBE Warszawa, ul. Marconich 8</t>
  </si>
  <si>
    <t>wg  FV Nr 20040844</t>
  </si>
  <si>
    <t>Lampa operacyjna sufitowa 3 oprawowa</t>
  </si>
  <si>
    <t>Blok operacyjny</t>
  </si>
  <si>
    <t>Lampa operacyjna sufitowa 2 oprawowa</t>
  </si>
  <si>
    <t>Lampa zabiegowa jednooprawowa, mobilna z własnym zasilaniem akumulatorowym</t>
  </si>
  <si>
    <t>Lampa zabiegowa jednooprawowa, mobilna bez własnego zasilania akumulatorowego</t>
  </si>
  <si>
    <t>zestawienie sprzętu wg faktury Nr 20040899</t>
  </si>
  <si>
    <t>wg  FV Nr 20040899</t>
  </si>
  <si>
    <t xml:space="preserve">Kolumna chirurgiczna </t>
  </si>
  <si>
    <t>Kolumna chirurgiczna na salę ortopedyczną</t>
  </si>
  <si>
    <t>Kolumna laparoskopowa</t>
  </si>
  <si>
    <t>Kolumna anestezjologiczna</t>
  </si>
  <si>
    <t>Kolumna pod monitor</t>
  </si>
  <si>
    <t>zestawienie sprzętu wg faktury Nr 732/04/000</t>
  </si>
  <si>
    <t>dostawca -  FABRYKA URZĄDZEŃ DŻWIGOWYCH Bolęcin 41, 09-110 Sochocin</t>
  </si>
  <si>
    <t>wg  FV Nr 732/04/000</t>
  </si>
  <si>
    <t>Dźwigi towarowe, dostawa, montaż, uruchomienie</t>
  </si>
  <si>
    <t>zestawienie sprzętu wg faktury Nr 0478/04/FVS</t>
  </si>
  <si>
    <t>dostawca -  BTL POLSKA Warszawa, ul.Rakietników 36</t>
  </si>
  <si>
    <t>wg  FV Nr 0478/04/FVS</t>
  </si>
  <si>
    <t>Poz.księg. 12/002</t>
  </si>
  <si>
    <t>Wózek do aparatów EKG</t>
  </si>
  <si>
    <t>Oddział chirurgii</t>
  </si>
  <si>
    <t>EKG BTL-08 MD</t>
  </si>
  <si>
    <t>zestawienie sprzętu wg faktury Nr WR/721/2004/2</t>
  </si>
  <si>
    <t>dostawca -  KENDROMED Wrocław, ul. Sołtysowicka 25a</t>
  </si>
  <si>
    <t>wg  FV Nr wr/721/2004/2</t>
  </si>
  <si>
    <t>Poz.księg. 12/003</t>
  </si>
  <si>
    <t>OIT</t>
  </si>
  <si>
    <t>Poradnia chirurgiczna</t>
  </si>
  <si>
    <t>Szafka stojąca pod zlewozmywak</t>
  </si>
  <si>
    <t>szer./gł./wys</t>
  </si>
  <si>
    <t>600x600x850</t>
  </si>
  <si>
    <t>Szafka stojąca pod umywalką</t>
  </si>
  <si>
    <t>900x600x850</t>
  </si>
  <si>
    <t>Blat na szafki stojące z wkomponowaną umywalką i zlewem (min 350x350x150)</t>
  </si>
  <si>
    <t>1600x600x28</t>
  </si>
  <si>
    <t>Szafka stojąca 5 szufladowa 3 z 5 szuflad wyposażone w przegrody umożliwiające indywidualną aranżacje pojemnika szuflady</t>
  </si>
  <si>
    <t>Szafka stojąca przystosowana do mocowania kuwet i półek</t>
  </si>
  <si>
    <t>Kuweta przezroczysta z przegrodami umożliwiającymi podział na 4 części</t>
  </si>
  <si>
    <t>xx100</t>
  </si>
  <si>
    <t>Kosz z przegrodami umożliwiającymi podział na 4 części</t>
  </si>
  <si>
    <t>xx200</t>
  </si>
  <si>
    <t>Kosz z przegrodami umożliwiającymi podział na 2 części</t>
  </si>
  <si>
    <t>Szafka wisząca przstosowana do mocowania półek</t>
  </si>
  <si>
    <t>900x400x600</t>
  </si>
  <si>
    <t>600x400x600</t>
  </si>
  <si>
    <t>Półki do szafek z poz. 10;11</t>
  </si>
  <si>
    <t>xx18</t>
  </si>
  <si>
    <t xml:space="preserve">Blat na szafki stojące </t>
  </si>
  <si>
    <t>3000x600x28</t>
  </si>
  <si>
    <t>Szafka dwudzielna zamknięta (góra 2 półki, dół 3 szuflady)</t>
  </si>
  <si>
    <t>1000x600x2000</t>
  </si>
  <si>
    <t>Szafka wisząca pełna z oświetleniem</t>
  </si>
  <si>
    <t>1030x300x450</t>
  </si>
  <si>
    <t>Szafka wisząca pełna bez oświetlenia</t>
  </si>
  <si>
    <t>Moduł 4 sekcyjny, blat chemoodporny chemsurf</t>
  </si>
  <si>
    <t>2080x600x900</t>
  </si>
  <si>
    <t>Moduł 2 sekcyjny ze zlewozmywakiem jednokomorowym</t>
  </si>
  <si>
    <t>1030x600x900</t>
  </si>
  <si>
    <t>Półka</t>
  </si>
  <si>
    <t>2080x250x500</t>
  </si>
  <si>
    <t>Biurko z szafką, szufladą i drzwiczkami, blat laminowany</t>
  </si>
  <si>
    <t>1200x600x750</t>
  </si>
  <si>
    <t>Szafa dwudzielna z sejfem i lodówką, wys.lodówki ok.. 160cm</t>
  </si>
  <si>
    <t>700x700x2000</t>
  </si>
  <si>
    <t>800x300x600</t>
  </si>
  <si>
    <t>Moduł 3 sekcyjny, blat chemsurf</t>
  </si>
  <si>
    <t>1600x600x900</t>
  </si>
  <si>
    <t>Szafa dwudzielna zamknięta</t>
  </si>
  <si>
    <t>890X300X450</t>
  </si>
  <si>
    <t>880X300X450</t>
  </si>
  <si>
    <t>880x600x900</t>
  </si>
  <si>
    <t>1000x600x900</t>
  </si>
  <si>
    <t>Moduł 2 sekcyjny blat chemsurf</t>
  </si>
  <si>
    <t>2670x300x500</t>
  </si>
  <si>
    <t>Szafa z koszami</t>
  </si>
  <si>
    <t>460x600x2000</t>
  </si>
  <si>
    <t>950x300x450</t>
  </si>
  <si>
    <t>1900x300x500</t>
  </si>
  <si>
    <t>1900x600x900</t>
  </si>
  <si>
    <t>zestawienie sprzętu wg faktury Nr 96</t>
  </si>
  <si>
    <t>dostawca -  GETINGE Warszawa, ul. Lirowa 27</t>
  </si>
  <si>
    <t>wg  FV Nr 96</t>
  </si>
  <si>
    <t>Poz.księg. 12/004</t>
  </si>
  <si>
    <t>Płuczka - dezynfektor S-606-LC</t>
  </si>
  <si>
    <t>Stół ze zlewem i z półką pod blatem szer.600mm, dł.1600mm</t>
  </si>
  <si>
    <t>Półka naścienna podwójna szer.250mm, dł.2400mm</t>
  </si>
  <si>
    <t>Basen (stal kwasoodporna)</t>
  </si>
  <si>
    <t>Pokrywa basenu (stal kwasoodporna)</t>
  </si>
  <si>
    <t>Kaczka (tworzywo sztuczne)</t>
  </si>
  <si>
    <t>Montaż urządzeń, uruchomienie</t>
  </si>
  <si>
    <t>Szkolenie personelu</t>
  </si>
  <si>
    <t>Transport i ubezpieczenie</t>
  </si>
  <si>
    <t>zestawienie sprzętu wg faktury Nr 0295/12/2004</t>
  </si>
  <si>
    <t>dostawca -  ZNSP TECH-POŻ Jaktorów, ul. Warszawska 10</t>
  </si>
  <si>
    <t>wg  FV Nr 0295/12/2004</t>
  </si>
  <si>
    <t>Gaśnica proszkowa GP 6X-ABC</t>
  </si>
  <si>
    <t>Gaśnica śniegowa GS 5X</t>
  </si>
  <si>
    <t>Wieszak zaczepowy gaśnicy proszkowej GP 6X</t>
  </si>
  <si>
    <t>Znak fotoluminescencyjny "Wyjście ewakuacyjne" płyta PCV 20x40</t>
  </si>
  <si>
    <t>Znak fotoluminescencyjny "Gaśnica" płyta PCV 15x15</t>
  </si>
  <si>
    <t>Znak fotoluminescencyjny "Drzwi ewakuacyjne" płyta PCV 15x15</t>
  </si>
  <si>
    <t>Znak fotoluminescencyjny "Kierunek drzwi ewakuacyjnych" płyta PCV 15x15</t>
  </si>
  <si>
    <t>Znak fotoluminescencyjny "Schodami w dół/górę" płyta PCV 15x30</t>
  </si>
  <si>
    <t>Instrukcja p/poż-płyta PCV</t>
  </si>
  <si>
    <t>Znak fotoluminescencyjny "Kierunek drzwi ewakuacyjnych" płyta PCV 15x30</t>
  </si>
  <si>
    <t>Blok D i G1</t>
  </si>
  <si>
    <t>zestawienie sprzętu wg faktury Nr 2474/FA/04</t>
  </si>
  <si>
    <t>dostawca -  MEDICOM Zabrze, ul. M.Skłodowskiej-Curie 34</t>
  </si>
  <si>
    <t>wg  FV Nr 2474/FA/04</t>
  </si>
  <si>
    <t>Narzędzia operacyjne</t>
  </si>
  <si>
    <t>ilość/kpl</t>
  </si>
  <si>
    <t>zestawienie sprzętu wg faktury Nr SPUV P/04/00460</t>
  </si>
  <si>
    <t>dostawca -  MEDLINE Zielona Góra, ul. Chrobrego 33</t>
  </si>
  <si>
    <t>wg  FV Nr SPUV P/04/00460</t>
  </si>
  <si>
    <t>Szafa metalowa</t>
  </si>
  <si>
    <t>zestawienie sprzętu wg faktury Nr 09100/04</t>
  </si>
  <si>
    <t>dostawca -  PROMED Warszawa, ul. Krajewskiego 1B</t>
  </si>
  <si>
    <t>wg  FV Nr 09100/04</t>
  </si>
  <si>
    <t>Butla 10l do tlenu medycznego</t>
  </si>
  <si>
    <t>Butla tlenowa</t>
  </si>
  <si>
    <t>Defibrylator z kardiowersją i stymulacją zewnętrzną</t>
  </si>
  <si>
    <t xml:space="preserve">Defibrylator z kardiowersją </t>
  </si>
  <si>
    <t>Negatoskop dwuklatkowy</t>
  </si>
  <si>
    <t>Negatoskop trzyklatkowy</t>
  </si>
  <si>
    <t>Torba transportowa OXY PAC</t>
  </si>
  <si>
    <t>Respirator transportowy</t>
  </si>
  <si>
    <t>EMONT elementy montażowe</t>
  </si>
  <si>
    <t>Komputer central. i monitor z peryf. oraz elem.montaż.</t>
  </si>
  <si>
    <t>Oprogramowanie system centralnego nadzoru na OIT</t>
  </si>
  <si>
    <t>Pulsoksymetr RAD-9 z wyposazeniem</t>
  </si>
  <si>
    <t>Aparat do znieczulenia klasy średniej z monitorow.</t>
  </si>
  <si>
    <t>Aparat do znieczulenia klasy wysokiej z monitorow.</t>
  </si>
  <si>
    <t>Monitor na OIT</t>
  </si>
  <si>
    <t>Respirator stacjon. do wentylacji dzieci i dorosłych</t>
  </si>
  <si>
    <t>Śródoperacyjny aparat RTG z ramieniem C 7700/DICOM</t>
  </si>
  <si>
    <t>Oprogramowanie system centralnego nadzoru na oddział pooperacyjny</t>
  </si>
  <si>
    <t>Oprogramowanie system centralnego nadzoru na oddział chirurgiczny</t>
  </si>
  <si>
    <t>Monitor na oddział chirurgiczny</t>
  </si>
  <si>
    <t>Monitor na oddział pooperacyjny</t>
  </si>
  <si>
    <t>Butla do podazo.</t>
  </si>
  <si>
    <t>Poz.księg. 12/029</t>
  </si>
  <si>
    <t>zestawienie sprzętu wg faktury Nr R20205</t>
  </si>
  <si>
    <t>dostawca -  HAMMERLIT Poznań, ul. Pokrzywno 3A</t>
  </si>
  <si>
    <t>wg  FV Nr R20205</t>
  </si>
  <si>
    <t>Poz.księg. 12/034</t>
  </si>
  <si>
    <t>Podwójny zbieracz odpadków</t>
  </si>
  <si>
    <t>Pokrywa czerwona</t>
  </si>
  <si>
    <t>Pokrywa czarna</t>
  </si>
  <si>
    <t>Oddział chirurgii i blok operacyjny</t>
  </si>
  <si>
    <t>zestawienie sprzętu wg faktury Nr 2471/S/2004</t>
  </si>
  <si>
    <t>dostawca -  AMBULANS - Literatura i Sprzęt medyczny Lublin, ul. Staszica 5</t>
  </si>
  <si>
    <t>wg  FV Nr 2471/S/2004</t>
  </si>
  <si>
    <t>Poz.księg. 12/036</t>
  </si>
  <si>
    <t xml:space="preserve">Oddział chirurgii </t>
  </si>
  <si>
    <t>Wanna dezynfekcyjna 2l</t>
  </si>
  <si>
    <t>Wanna dezynfekcyjna 5l</t>
  </si>
  <si>
    <t>Wanna dezynfekcyjna 8l</t>
  </si>
  <si>
    <t>zestawienie sprzętu wg faktury Nr 2528/FA/04</t>
  </si>
  <si>
    <t>wg  FV Nr 2528/FA/04</t>
  </si>
  <si>
    <t>zestawienie sprzętu wg faktury Nr 20041209</t>
  </si>
  <si>
    <t>wg  FV Nr 20041209</t>
  </si>
  <si>
    <t>Poz.księg. 12/039</t>
  </si>
  <si>
    <t>Aparat do elektrokoagulacji w osłonie argonu</t>
  </si>
  <si>
    <t>System chirurgiczny ERBE VIO 300 D</t>
  </si>
  <si>
    <t>Butle z argonem</t>
  </si>
  <si>
    <t>zestawienie sprzętu wg faktury Nr 28/2004/F</t>
  </si>
  <si>
    <t>dostawca -  KAWO Warszawa, ul. Gliwicka 7</t>
  </si>
  <si>
    <t>Poz.księg. 12/040</t>
  </si>
  <si>
    <t>Wózek zabiegowy wym. 400x600</t>
  </si>
  <si>
    <t>Wózek zabiegowy wym. 500x700</t>
  </si>
  <si>
    <t>zestawienie sprzętu wg faktury Nr 90/04</t>
  </si>
  <si>
    <t>dostawca -  INMED Wrocław, ul. Jantarowa 18/1</t>
  </si>
  <si>
    <t>wg  FV Nr 90/04</t>
  </si>
  <si>
    <t>Poz.księg. 12/041</t>
  </si>
  <si>
    <t>Panel 3 stanowiskowy naścienny medyczny system zasilający</t>
  </si>
  <si>
    <t>Panel 2 stanowiskowy naścienny medyczny system zasilający</t>
  </si>
  <si>
    <t>Panel 1 łóżkowy naścienny medyczny system zasilający</t>
  </si>
  <si>
    <t>Dozowniki reduktory tlenu pojedyncze</t>
  </si>
  <si>
    <t>Dozowniki reduktory tlenu podwójne</t>
  </si>
  <si>
    <t>zestawienie sprzętu wg faktury Nr 36/2004</t>
  </si>
  <si>
    <t>Poz.księg. 12/042</t>
  </si>
  <si>
    <t>Rolety w kasetach</t>
  </si>
  <si>
    <t>olety luźnowiszące</t>
  </si>
  <si>
    <t>zestawienie sprzętu wg faktury Nr 08/012/2004</t>
  </si>
  <si>
    <t>dostawca -  PROMADOR Warszawa, ul. Płytowa 1</t>
  </si>
  <si>
    <t>wg  FV Nr 08/012/2004</t>
  </si>
  <si>
    <t>Poz.księg. 12/043</t>
  </si>
  <si>
    <t>Poręcz prosta</t>
  </si>
  <si>
    <t>Podpora uchylna B 109</t>
  </si>
  <si>
    <t>Poręcz prosta 80cm BK 101C</t>
  </si>
  <si>
    <t>Poręcz kątowa 70x50cm BK 104P/L</t>
  </si>
  <si>
    <t>Siodełko prysznicowe uchylne C223</t>
  </si>
  <si>
    <t>Siedzisko na wannę B124</t>
  </si>
  <si>
    <t>zestawienie sprzętu wg faktury Nr 176/2004</t>
  </si>
  <si>
    <t>dostawca -  ART.-BUD Jaktorów, ul. Okulickiego 1a</t>
  </si>
  <si>
    <t>wg  FV Nr 176/2004</t>
  </si>
  <si>
    <t>Lustra szlifowane 40x60, gr.4mm z montazem</t>
  </si>
  <si>
    <t>zestawienie sprzętu wg faktury Nr 09267/04</t>
  </si>
  <si>
    <t>wg  FV Nr 09267/04</t>
  </si>
  <si>
    <t>Pompa infuzyjna LC 5000</t>
  </si>
  <si>
    <t>Pompa infuzyjna jednostrzykawkowa</t>
  </si>
  <si>
    <t>Pompa infuzyjna dwustrzykawkowa anest.</t>
  </si>
  <si>
    <t>Pompa do PCA</t>
  </si>
  <si>
    <t>zestawienie sprzętu wg faktury Nr 00501/04 z dnia 09-12-2004</t>
  </si>
  <si>
    <t>dostawca -  HASTE CONTRACT Warszawa, ul. Nowogrodzka 51</t>
  </si>
  <si>
    <t>wg  FV Nr 00501/04</t>
  </si>
  <si>
    <t>Biurko lekarskie A3  160x80x75</t>
  </si>
  <si>
    <t>Fotel biurowy</t>
  </si>
  <si>
    <t>Pomocnik biurowy na kółkach A10</t>
  </si>
  <si>
    <t>Regał wielofunkcyjny B3</t>
  </si>
  <si>
    <t>Wersalka rozkładana</t>
  </si>
  <si>
    <t>Wieszak A14</t>
  </si>
  <si>
    <t>Biurko ordynatora A1 160x80x75</t>
  </si>
  <si>
    <t>Stolik wizytowy A6</t>
  </si>
  <si>
    <t>Fotel biurowy ordynatora</t>
  </si>
  <si>
    <t>Fotel wizytowy</t>
  </si>
  <si>
    <t>Regał wielofunkcyjny B1</t>
  </si>
  <si>
    <t>Lustro 193x57</t>
  </si>
  <si>
    <t>Szafa garderobiana A16</t>
  </si>
  <si>
    <t>Fotel rozkładany</t>
  </si>
  <si>
    <t>Aneks kuchenny A7W, szer. 109</t>
  </si>
  <si>
    <t>Bateria zlewozmywakowa</t>
  </si>
  <si>
    <t>Zlewozmywak stalowy okrągły</t>
  </si>
  <si>
    <t>Lodówka podblatowa z zamrażalnikiem</t>
  </si>
  <si>
    <t>Podwójnie drzwi do aneksu kuchennego</t>
  </si>
  <si>
    <t>pomocnik biurowy na kółkach A4 50x70x55</t>
  </si>
  <si>
    <t>Stół A11</t>
  </si>
  <si>
    <t>Stół rozkładany A12</t>
  </si>
  <si>
    <t>Krzesła</t>
  </si>
  <si>
    <t>Szafa na dokumenty B5, szer. 315</t>
  </si>
  <si>
    <t>Szafa personalna A13</t>
  </si>
  <si>
    <t>Aneks kuchenny A7S, szer. 109</t>
  </si>
  <si>
    <t>Aneks kuchenny A7S, szer. 114</t>
  </si>
  <si>
    <t>Biurko sekretarki A2 167x80x75</t>
  </si>
  <si>
    <t>Szafka pod fax A5 190x60x75</t>
  </si>
  <si>
    <t>Regał wielofunkcyjny B2, szer. 351</t>
  </si>
  <si>
    <t>Aneks kuchenny A7-W, szer. 100</t>
  </si>
  <si>
    <t>Stolik do sali chorych A9 80x40x80</t>
  </si>
  <si>
    <t>Kanapa rozkładana 195x90</t>
  </si>
  <si>
    <t>Komoda A15 120x50x85</t>
  </si>
  <si>
    <t>Aneks komputerowy A9 195x80</t>
  </si>
  <si>
    <t>Mebel recepcyjny A20</t>
  </si>
  <si>
    <t>Regał z szafkami osobistymi i aneks kuchenny B6</t>
  </si>
  <si>
    <t>Regał stojący A19</t>
  </si>
  <si>
    <t>Regał wiszący A18</t>
  </si>
  <si>
    <t>Stolik A17 100x50x50</t>
  </si>
  <si>
    <t>Stół A8</t>
  </si>
  <si>
    <t>Aneks kuchenny B4</t>
  </si>
  <si>
    <t>Regał wielofunkcyjny B2, szer. 333</t>
  </si>
  <si>
    <t>Regał metalowy</t>
  </si>
  <si>
    <t>Parawan, wys. 1,9m</t>
  </si>
  <si>
    <t>Pomocnik biurowy na kółkach A10 70x45x65</t>
  </si>
  <si>
    <t>Regał biurowy A22 80x50x210</t>
  </si>
  <si>
    <t>Szatnia A14, szer.175</t>
  </si>
  <si>
    <t>Półka wisząca A24 76x160x40</t>
  </si>
  <si>
    <t>Tablica korkowa 70x50</t>
  </si>
  <si>
    <t>Biurko ordynatora A1 180x80x75</t>
  </si>
  <si>
    <t>Stolik pod komputer A10 70x45x65</t>
  </si>
  <si>
    <t>Stolik wizytowy A6 50x50x50</t>
  </si>
  <si>
    <t xml:space="preserve">Fotel biurowy ordynatora </t>
  </si>
  <si>
    <t>Regał wielofunkcyjny B1, szer.355</t>
  </si>
  <si>
    <t>Biurko ordynatora 180x80x75</t>
  </si>
  <si>
    <t>Lustro 112x50</t>
  </si>
  <si>
    <t>Szafa garderobiana A16 60x97x203</t>
  </si>
  <si>
    <t>Aneks kuchenny A7, szer. 107</t>
  </si>
  <si>
    <t>Szatnia A14, szer.131</t>
  </si>
  <si>
    <t>Komoda A23 60x200x60</t>
  </si>
  <si>
    <t>Półka wisząca A18 30x200x48</t>
  </si>
  <si>
    <t>Stolik rozkładany A17 180x80x75</t>
  </si>
  <si>
    <t>Szafa ubraniowa wbudowana, szer.70</t>
  </si>
  <si>
    <t>Regał z szufladami osobistymi  A25 60x200x85</t>
  </si>
  <si>
    <t>Krzesło</t>
  </si>
  <si>
    <t>Aneks kuchenny A7M, szer. 95</t>
  </si>
  <si>
    <t>Stolik wizytowy A17 180x80x75</t>
  </si>
  <si>
    <t>Lampa stojąca</t>
  </si>
  <si>
    <t>Zabudowa kuchenna B4, szer.319</t>
  </si>
  <si>
    <t>Stół A8 70x70x75</t>
  </si>
  <si>
    <t>Aneks kuchenny A7, szer. 160</t>
  </si>
  <si>
    <t>Aneks kuchenny A7M, szer. 94,5</t>
  </si>
  <si>
    <t>Zabudowa kuchenna B4, szer.316</t>
  </si>
  <si>
    <t>Zabudowa narożnika</t>
  </si>
  <si>
    <t>Poz.księg. 12/035</t>
  </si>
  <si>
    <t>zestawienie sprzętu wg faktury Nr 20041208 z dnia 10-12-2004</t>
  </si>
  <si>
    <t>dostawca - ERBE Warszawa, ul. Marconich 8</t>
  </si>
  <si>
    <t>wg  FV Nr 20041208</t>
  </si>
  <si>
    <t>Meble medyczne do zabudowy o podwyższonym standardzie-zestaw 1</t>
  </si>
  <si>
    <t>Meble medyczne do zabudowy o podwyższonym standardzie-zestaw 2</t>
  </si>
  <si>
    <t>Meble medyczne do zabudowy o podwyższonym standardzie-zestaw 3</t>
  </si>
  <si>
    <t>Meble medyczne do zabudowy o podwyższonym standardzie-zestaw 4</t>
  </si>
  <si>
    <t>Meble medyczne do zabudowy o podwyższonym standardzie-izolatka</t>
  </si>
  <si>
    <t xml:space="preserve">Podgrzewacz płynów </t>
  </si>
  <si>
    <t>Stolik instrumentacyjny BOCIAN MAYO</t>
  </si>
  <si>
    <t>Stolik instrumentacyjny DUŻY</t>
  </si>
  <si>
    <t>Stolik instrumentacyjny MAŁY</t>
  </si>
  <si>
    <t>Poz.księg.12/027</t>
  </si>
  <si>
    <t>OIT, POP, BLOK OPERACYJNY, ODDZ.CHIRURGICZNY</t>
  </si>
  <si>
    <t>OIT, SALA WYBUDZENIOWA, ODDZ.CHIRURGII</t>
  </si>
  <si>
    <t>BLOK OPERAC.,OIT, SALA WYBUDZ.,ODDZ.CHIRURGII, AMBULATORIUM CHIR., APTEKA, POR.KARDIOLOG., BUFET</t>
  </si>
  <si>
    <t>Poz.księg. 12/051</t>
  </si>
  <si>
    <t>BLOK OPERACYJNY, OIT, ODDZ.CHIRURGII</t>
  </si>
  <si>
    <t>Poz.księg. 12/038</t>
  </si>
  <si>
    <t>Poz.księg.10/011</t>
  </si>
  <si>
    <t>Poz.księg.10/012</t>
  </si>
  <si>
    <t>Poz.księg. 10/015</t>
  </si>
  <si>
    <t>Poz.księg. 12/024</t>
  </si>
  <si>
    <t>Poz.księg. 12/037</t>
  </si>
  <si>
    <t>wg  FV Nr 28/2004/F</t>
  </si>
  <si>
    <t>Poz.księg. 12/049</t>
  </si>
  <si>
    <t>Poz.księg. 12/016</t>
  </si>
  <si>
    <t>BLOK D</t>
  </si>
  <si>
    <t xml:space="preserve">zgoodnie z protokołami odbioru </t>
  </si>
  <si>
    <t>Szatnia dla personelu i pacjentów dla uruchamionych oddziałów</t>
  </si>
  <si>
    <t>Oddział chirurgii ortopedyczno-urazowej</t>
  </si>
  <si>
    <t>Przychodnia chirurgiczna</t>
  </si>
  <si>
    <t>Blok operacyjny, OIT, Sala wybudzeniowa</t>
  </si>
  <si>
    <t>Oddział chirurgiczny, blok operacyjny, sterylizacja</t>
  </si>
  <si>
    <t>ZAŁĄCZNIK NR 1 DO ZBIORCZEGO ZESTAWIENIA NR 2</t>
  </si>
  <si>
    <t>ZAŁĄCZNIK NR 2 DO ZBIORCZEGO ZESTAWIENIA NR 2</t>
  </si>
  <si>
    <t>ZAŁĄCZNIK NR 3 DO ZBIORCZEGO ZESTAWIENIA NR 2</t>
  </si>
  <si>
    <t>ZAŁĄCZNIK NR 4 DO ZBIORCZEGO ZESTAWIENIA NR 2</t>
  </si>
  <si>
    <t>ZAŁĄCZNIK NR 5 DO ZBIORCZEGO ZESTAWIENIA NR 2</t>
  </si>
  <si>
    <t>ZAŁĄCZNIK NR 6 DO ZBIORCZEGO ZESTAWIENIA NR 2</t>
  </si>
  <si>
    <t>ZAŁĄCZNIK NR 7 DO ZBIORCZEGO ZESTAWIENIA NR 2</t>
  </si>
  <si>
    <t>ZAŁĄCZNIK NR 8 DO ZBIORCZEGO ZESTAWIENIA NR 2</t>
  </si>
  <si>
    <t>ZAŁĄCZNIK NR 9 DO ZBIORCZEGO ZESTAWIENIA NR 2</t>
  </si>
  <si>
    <t>ZAŁĄCZNIK NR 10 DO ZBIORCZEGO ZESTAWIENIA NR 2</t>
  </si>
  <si>
    <t>ZAŁĄCZNIK NR 11 DO ZBIORCZEGO ZESTAWIENIA NR 2</t>
  </si>
  <si>
    <t>ZAŁĄCZNIK NR 12 DO ZBIORCZEGO ZESTAWIENIA NR 2</t>
  </si>
  <si>
    <t>ZAŁĄCZNIK NR 13 DO ZBIORCZEGO ZESTAWIENIA NR 2</t>
  </si>
  <si>
    <t>ZAŁĄCZNIK NR 14 DO ZBIORCZEGO ZESTAWIENIA NR 2</t>
  </si>
  <si>
    <t>ZAŁĄCZNIK NR 15 DO ZBIORCZEGO ZESTAWIENIA NR 2</t>
  </si>
  <si>
    <t>zgoodnie z protokołami odbioru</t>
  </si>
  <si>
    <t>ZAŁĄCZNIK NR 16 DO ZBIORCZEGO ZESTAWIENIA NR 2</t>
  </si>
  <si>
    <t>ZAŁĄCZNIK NR 17 DO ZBIORCZEGO ZESTAWIENIA NR 2</t>
  </si>
  <si>
    <t>ZAŁĄCZNIK NR 18 DO ZBIORCZEGO ZESTAWIENIA NR 2</t>
  </si>
  <si>
    <t>wg  FV Nr 36/2004</t>
  </si>
  <si>
    <t>ZAŁĄCZNIK NR 19 DO ZBIORCZEGO ZESTAWIENIA NR 2</t>
  </si>
  <si>
    <t>ZAŁĄCZNIK NR 20 DO ZBIORCZEGO ZESTAWIENIA NR 2</t>
  </si>
  <si>
    <t>ZAŁĄCZNIK NR 21 DO ZBIORCZEGO ZESTAWIENIA NR 2</t>
  </si>
  <si>
    <t>ZAŁĄCZNIK NR 22 DO ZBIORCZEGO ZESTAWIENIA NR 2</t>
  </si>
  <si>
    <t xml:space="preserve">NUMER ZAŁĄCZNIKA </t>
  </si>
  <si>
    <t>KWOTA</t>
  </si>
  <si>
    <t xml:space="preserve">ZBIORCZE ZESTAWIENIE NR 2  DO UCHWAŁY RADY POWIATU </t>
  </si>
  <si>
    <t>ZAŁĄCZNIK NR 23 DO ZBIORCZEGO ZESTAWIENIA NR 2</t>
  </si>
  <si>
    <t>zestawienie sprzętu wg faktury Nr 02007/04 z dnia 28.10.2004</t>
  </si>
  <si>
    <t>dostawca -  Żywiecka Fabryka Sprzętu Szpitalnego FAMED S.A. Żywiec, ul. Fabryczna 1</t>
  </si>
  <si>
    <t>Poz. księg. RZI 10/026</t>
  </si>
  <si>
    <t>wg  FV Nr 02007/04</t>
  </si>
  <si>
    <t>Blok operacyjny, Oddział chirurgii</t>
  </si>
  <si>
    <t xml:space="preserve"> Podstawa stołu</t>
  </si>
  <si>
    <t xml:space="preserve"> Blat pięciosegmentowy</t>
  </si>
  <si>
    <t xml:space="preserve"> Wózek do transportu blatu</t>
  </si>
  <si>
    <t xml:space="preserve"> Wieszak kroplówki</t>
  </si>
  <si>
    <t xml:space="preserve"> Podpórka ręki</t>
  </si>
  <si>
    <t xml:space="preserve"> Ramka ekranu</t>
  </si>
  <si>
    <t xml:space="preserve"> Podkolannik</t>
  </si>
  <si>
    <t xml:space="preserve"> Oparcie barkowe</t>
  </si>
  <si>
    <t xml:space="preserve"> Podpórka kątowa</t>
  </si>
  <si>
    <t>Wałek podporowy duży</t>
  </si>
  <si>
    <t>Taca RTG</t>
  </si>
  <si>
    <t>Uchwyt kasety RTG do op.pleców</t>
  </si>
  <si>
    <t>Wózek na wyposażenie stołów  operacyjnych</t>
  </si>
  <si>
    <t>Podgłówek specjalistyczny</t>
  </si>
  <si>
    <t xml:space="preserve"> Pas mocujący</t>
  </si>
  <si>
    <t xml:space="preserve"> Przystawka ginekologiczna</t>
  </si>
  <si>
    <t xml:space="preserve"> Uchwyt nadgarstka</t>
  </si>
  <si>
    <t xml:space="preserve"> Pas do stołów</t>
  </si>
  <si>
    <t xml:space="preserve"> Podpórka do operacji ręki</t>
  </si>
  <si>
    <t>Wałek pod szyję</t>
  </si>
  <si>
    <t xml:space="preserve"> Korpus zacisku</t>
  </si>
  <si>
    <t>Uchwyt wielopozycyjny</t>
  </si>
  <si>
    <t>Żelowy podkład operacyjny</t>
  </si>
  <si>
    <t>Przenośnik taśmowo-rolkowy typ     MABIS</t>
  </si>
  <si>
    <t>Wózek do przewożenia chorych</t>
  </si>
  <si>
    <t>Poręcz boczna</t>
  </si>
  <si>
    <t>Wieszak kroplówki</t>
  </si>
  <si>
    <t>Wózek reanimacyjny chirurgiczny</t>
  </si>
  <si>
    <t>Łózko na OIOM</t>
  </si>
  <si>
    <t>Materac</t>
  </si>
  <si>
    <t>Łózko rehabilitacyjne</t>
  </si>
  <si>
    <t>Uchwyt rąk odwodzony</t>
  </si>
  <si>
    <t>Stół operacyjno-zabiegowy</t>
  </si>
  <si>
    <t>Szafka przyłóżkowa</t>
  </si>
  <si>
    <t>Stolik przyjaciel</t>
  </si>
  <si>
    <t xml:space="preserve"> Zestaw przeciwodleżynowy</t>
  </si>
  <si>
    <t>Wózek modułowy</t>
  </si>
  <si>
    <t>Stolik do instrumentowania</t>
  </si>
  <si>
    <t>Fotelik do krwiodawstwa</t>
  </si>
  <si>
    <t>Fotelik obrotowy</t>
  </si>
  <si>
    <t>Kosz kolanowy</t>
  </si>
  <si>
    <t>Pojemnik na igły mały</t>
  </si>
  <si>
    <t>Pojemnik na igły duży</t>
  </si>
  <si>
    <t>Kuweta</t>
  </si>
  <si>
    <t>Nadstawka mała z organizerami</t>
  </si>
  <si>
    <t>Wózek inwalidzki typ 708</t>
  </si>
  <si>
    <t>Wieszak kroplówki przejezdny SK2</t>
  </si>
  <si>
    <t>WEDŁUG  ZAŁĄCZNIKÓW OD NR 1 DO NR 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</si>
</sst>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0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4"/>
      <name val="Arial CE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3" fillId="2" borderId="1" xfId="15" applyFont="1" applyFill="1" applyBorder="1" applyAlignment="1">
      <alignment/>
    </xf>
    <xf numFmtId="0" fontId="0" fillId="2" borderId="1" xfId="0" applyFill="1" applyBorder="1" applyAlignment="1">
      <alignment/>
    </xf>
    <xf numFmtId="43" fontId="3" fillId="2" borderId="1" xfId="0" applyNumberFormat="1" applyFont="1" applyFill="1" applyBorder="1" applyAlignment="1">
      <alignment horizontal="center"/>
    </xf>
    <xf numFmtId="43" fontId="3" fillId="2" borderId="1" xfId="15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3" fontId="4" fillId="0" borderId="1" xfId="15" applyFont="1" applyBorder="1" applyAlignment="1">
      <alignment horizontal="center"/>
    </xf>
    <xf numFmtId="43" fontId="4" fillId="0" borderId="1" xfId="15" applyFont="1" applyBorder="1" applyAlignment="1">
      <alignment horizontal="left" wrapText="1"/>
    </xf>
    <xf numFmtId="43" fontId="4" fillId="0" borderId="1" xfId="15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3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3" fontId="4" fillId="0" borderId="1" xfId="15" applyFont="1" applyFill="1" applyBorder="1" applyAlignment="1">
      <alignment horizontal="center"/>
    </xf>
    <xf numFmtId="43" fontId="4" fillId="0" borderId="1" xfId="15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43" fontId="6" fillId="0" borderId="1" xfId="15" applyFont="1" applyBorder="1" applyAlignment="1">
      <alignment/>
    </xf>
    <xf numFmtId="43" fontId="0" fillId="0" borderId="0" xfId="15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43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1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28.125" style="0" customWidth="1"/>
    <col min="2" max="2" width="50.25390625" style="0" customWidth="1"/>
  </cols>
  <sheetData>
    <row r="2" ht="18">
      <c r="A2" s="8" t="s">
        <v>361</v>
      </c>
    </row>
    <row r="3" ht="18">
      <c r="A3" s="8" t="s">
        <v>415</v>
      </c>
    </row>
    <row r="5" spans="1:2" ht="34.5" customHeight="1">
      <c r="A5" s="15" t="s">
        <v>359</v>
      </c>
      <c r="B5" s="15" t="s">
        <v>360</v>
      </c>
    </row>
    <row r="6" spans="1:2" ht="27.75" customHeight="1">
      <c r="A6" s="9">
        <v>1</v>
      </c>
      <c r="B6" s="13">
        <v>377900.46</v>
      </c>
    </row>
    <row r="7" spans="1:2" ht="27.75" customHeight="1">
      <c r="A7" s="9">
        <v>2</v>
      </c>
      <c r="B7" s="13">
        <v>333160.55</v>
      </c>
    </row>
    <row r="8" spans="1:2" ht="27.75" customHeight="1">
      <c r="A8" s="9">
        <v>3</v>
      </c>
      <c r="B8" s="13">
        <v>136396</v>
      </c>
    </row>
    <row r="9" spans="1:2" ht="27.75" customHeight="1">
      <c r="A9" s="9">
        <v>4</v>
      </c>
      <c r="B9" s="13">
        <v>6281</v>
      </c>
    </row>
    <row r="10" spans="1:2" ht="27.75" customHeight="1">
      <c r="A10" s="9">
        <v>5</v>
      </c>
      <c r="B10" s="13">
        <v>86567.54</v>
      </c>
    </row>
    <row r="11" spans="1:2" ht="27.75" customHeight="1">
      <c r="A11" s="9">
        <v>6</v>
      </c>
      <c r="B11" s="13">
        <v>35990.55</v>
      </c>
    </row>
    <row r="12" spans="1:2" ht="27.75" customHeight="1">
      <c r="A12" s="9">
        <v>7</v>
      </c>
      <c r="B12" s="13">
        <v>1113920.92</v>
      </c>
    </row>
    <row r="13" spans="1:2" ht="27.75" customHeight="1">
      <c r="A13" s="9">
        <v>8</v>
      </c>
      <c r="B13" s="13">
        <v>14274</v>
      </c>
    </row>
    <row r="14" spans="1:2" ht="27.75" customHeight="1">
      <c r="A14" s="9">
        <v>9</v>
      </c>
      <c r="B14" s="13">
        <v>12136</v>
      </c>
    </row>
    <row r="15" spans="1:2" ht="27.75" customHeight="1">
      <c r="A15" s="9">
        <v>10</v>
      </c>
      <c r="B15" s="13">
        <v>21603.41</v>
      </c>
    </row>
    <row r="16" spans="1:2" ht="27.75" customHeight="1">
      <c r="A16" s="9">
        <v>11</v>
      </c>
      <c r="B16" s="13">
        <v>243579.38</v>
      </c>
    </row>
    <row r="17" spans="1:2" ht="27.75" customHeight="1">
      <c r="A17" s="9">
        <v>12</v>
      </c>
      <c r="B17" s="13">
        <v>13121.1</v>
      </c>
    </row>
    <row r="18" spans="1:2" ht="27.75" customHeight="1">
      <c r="A18" s="9">
        <v>13</v>
      </c>
      <c r="B18" s="13">
        <v>4030.69</v>
      </c>
    </row>
    <row r="19" spans="1:2" ht="27.75" customHeight="1">
      <c r="A19" s="9">
        <v>14</v>
      </c>
      <c r="B19" s="13">
        <v>2928</v>
      </c>
    </row>
    <row r="20" spans="1:2" ht="27.75" customHeight="1">
      <c r="A20" s="9">
        <v>15</v>
      </c>
      <c r="B20" s="13">
        <v>183046.36</v>
      </c>
    </row>
    <row r="21" spans="1:2" ht="27.75" customHeight="1">
      <c r="A21" s="9">
        <v>16</v>
      </c>
      <c r="B21" s="13">
        <v>376179.08</v>
      </c>
    </row>
    <row r="22" spans="1:2" ht="27.75" customHeight="1">
      <c r="A22" s="9">
        <v>17</v>
      </c>
      <c r="B22" s="13">
        <v>392476</v>
      </c>
    </row>
    <row r="23" spans="1:2" ht="27.75" customHeight="1">
      <c r="A23" s="9">
        <v>18</v>
      </c>
      <c r="B23" s="13">
        <v>28218.04</v>
      </c>
    </row>
    <row r="24" spans="1:2" ht="27.75" customHeight="1">
      <c r="A24" s="9">
        <v>19</v>
      </c>
      <c r="B24" s="13">
        <v>159911.5</v>
      </c>
    </row>
    <row r="25" spans="1:2" ht="27.75" customHeight="1">
      <c r="A25" s="9">
        <v>20</v>
      </c>
      <c r="B25" s="13">
        <v>11601.47</v>
      </c>
    </row>
    <row r="26" spans="1:2" ht="27.75" customHeight="1">
      <c r="A26" s="9">
        <v>21</v>
      </c>
      <c r="B26" s="13">
        <v>2898503.1</v>
      </c>
    </row>
    <row r="27" spans="1:2" ht="27.75" customHeight="1">
      <c r="A27" s="9">
        <v>22</v>
      </c>
      <c r="B27" s="13">
        <v>4188.26</v>
      </c>
    </row>
    <row r="28" spans="1:2" ht="27.75" customHeight="1">
      <c r="A28" s="9">
        <v>23</v>
      </c>
      <c r="B28" s="13">
        <v>804664.5</v>
      </c>
    </row>
    <row r="29" spans="1:2" ht="40.5" customHeight="1">
      <c r="A29" s="15" t="s">
        <v>6</v>
      </c>
      <c r="B29" s="29">
        <f>SUM(B6:B28)</f>
        <v>7260677.91</v>
      </c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ht="12.75">
      <c r="B34" s="30"/>
    </row>
    <row r="35" ht="12.75">
      <c r="B35" s="30"/>
    </row>
    <row r="36" ht="12.75">
      <c r="B36" s="30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ht="12.75">
      <c r="B41" s="30"/>
    </row>
    <row r="42" ht="12.75">
      <c r="B42" s="30"/>
    </row>
    <row r="43" ht="12.75">
      <c r="B43" s="30"/>
    </row>
    <row r="44" ht="12.75">
      <c r="B44" s="30"/>
    </row>
    <row r="45" ht="12.75">
      <c r="B45" s="30"/>
    </row>
    <row r="46" ht="12.75">
      <c r="B46" s="30"/>
    </row>
    <row r="47" ht="12.75">
      <c r="B47" s="30"/>
    </row>
    <row r="48" ht="12.75">
      <c r="B48" s="30"/>
    </row>
    <row r="49" ht="12.75">
      <c r="B49" s="30"/>
    </row>
    <row r="50" ht="12.75">
      <c r="B50" s="30"/>
    </row>
    <row r="51" ht="12.75">
      <c r="B51" s="30"/>
    </row>
    <row r="52" ht="12.75">
      <c r="B52" s="30"/>
    </row>
    <row r="53" ht="12.75">
      <c r="B53" s="30"/>
    </row>
    <row r="54" ht="12.75">
      <c r="B54" s="30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  <row r="63" ht="12.75">
      <c r="B63" s="30"/>
    </row>
    <row r="64" ht="12.75">
      <c r="B64" s="30"/>
    </row>
    <row r="65" ht="12.75">
      <c r="B65" s="30"/>
    </row>
    <row r="66" ht="12.75">
      <c r="B66" s="30"/>
    </row>
    <row r="67" ht="12.75">
      <c r="B67" s="30"/>
    </row>
    <row r="68" ht="12.75">
      <c r="B68" s="30"/>
    </row>
    <row r="69" ht="12.75">
      <c r="B69" s="30"/>
    </row>
    <row r="70" ht="12.75">
      <c r="B70" s="30"/>
    </row>
    <row r="71" ht="12.75">
      <c r="B71" s="30"/>
    </row>
    <row r="72" ht="12.75">
      <c r="B72" s="30"/>
    </row>
    <row r="73" ht="12.75">
      <c r="B73" s="30"/>
    </row>
    <row r="74" ht="12.75">
      <c r="B74" s="30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ht="12.75">
      <c r="B101" s="30"/>
    </row>
    <row r="102" ht="12.75">
      <c r="B102" s="30"/>
    </row>
    <row r="103" ht="12.75">
      <c r="B103" s="30"/>
    </row>
    <row r="104" ht="12.75">
      <c r="B104" s="30"/>
    </row>
    <row r="105" ht="12.75">
      <c r="B105" s="30"/>
    </row>
    <row r="106" ht="12.75">
      <c r="B106" s="30"/>
    </row>
    <row r="107" ht="12.75">
      <c r="B107" s="30"/>
    </row>
    <row r="108" ht="12.75">
      <c r="B108" s="30"/>
    </row>
    <row r="109" ht="12.75">
      <c r="B109" s="30"/>
    </row>
    <row r="110" ht="12.75">
      <c r="B110" s="30"/>
    </row>
    <row r="111" ht="12.75">
      <c r="B111" s="30"/>
    </row>
    <row r="112" ht="12.75">
      <c r="B112" s="30"/>
    </row>
    <row r="113" ht="12.75">
      <c r="B113" s="30"/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pane xSplit="11610" topLeftCell="A1" activePane="topLeft" state="split"/>
      <selection pane="topLeft" activeCell="E8" sqref="E8:E9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6.00390625" style="0" customWidth="1"/>
  </cols>
  <sheetData>
    <row r="1" ht="18">
      <c r="G1" s="8" t="s">
        <v>342</v>
      </c>
    </row>
    <row r="3" ht="20.25">
      <c r="A3" s="2" t="s">
        <v>130</v>
      </c>
    </row>
    <row r="4" ht="20.25">
      <c r="A4" s="2" t="s">
        <v>131</v>
      </c>
    </row>
    <row r="5" ht="20.25">
      <c r="H5" s="2" t="s">
        <v>313</v>
      </c>
    </row>
    <row r="7" spans="1:11" ht="42" customHeight="1">
      <c r="A7" s="44" t="s">
        <v>0</v>
      </c>
      <c r="B7" s="44" t="s">
        <v>1</v>
      </c>
      <c r="C7" s="38" t="s">
        <v>132</v>
      </c>
      <c r="D7" s="47"/>
      <c r="E7" s="47"/>
      <c r="F7" s="47"/>
      <c r="G7" s="39"/>
      <c r="H7" s="48" t="s">
        <v>329</v>
      </c>
      <c r="I7" s="49"/>
      <c r="J7" s="49"/>
      <c r="K7" s="50"/>
    </row>
    <row r="8" spans="1:11" ht="48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330</v>
      </c>
      <c r="I8" s="42"/>
      <c r="J8" s="38"/>
      <c r="K8" s="39"/>
    </row>
    <row r="9" spans="1:11" ht="39.7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</row>
    <row r="10" spans="1:11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</row>
    <row r="11" spans="1:11" ht="53.25" customHeight="1">
      <c r="A11" s="9">
        <v>1</v>
      </c>
      <c r="B11" s="10" t="s">
        <v>133</v>
      </c>
      <c r="C11" s="9">
        <v>26</v>
      </c>
      <c r="D11" s="11">
        <v>450</v>
      </c>
      <c r="E11" s="11">
        <f>C11*D11</f>
        <v>11700</v>
      </c>
      <c r="F11" s="12">
        <f>D11*22%+D11</f>
        <v>549</v>
      </c>
      <c r="G11" s="13">
        <f>C11*F11</f>
        <v>14274</v>
      </c>
      <c r="H11" s="9">
        <f>C11*1</f>
        <v>26</v>
      </c>
      <c r="I11" s="13">
        <f>G11*1</f>
        <v>14274</v>
      </c>
      <c r="J11" s="14"/>
      <c r="K11" s="14"/>
    </row>
    <row r="12" spans="1:11" ht="78" customHeight="1">
      <c r="A12" s="43" t="s">
        <v>6</v>
      </c>
      <c r="B12" s="43"/>
      <c r="C12" s="43"/>
      <c r="D12" s="5"/>
      <c r="E12" s="6">
        <f>SUM(E11:E11)</f>
        <v>11700</v>
      </c>
      <c r="F12" s="3"/>
      <c r="G12" s="3">
        <f>SUM(G11:G11)</f>
        <v>14274</v>
      </c>
      <c r="H12" s="4"/>
      <c r="I12" s="3">
        <f>SUM(I11:I11)</f>
        <v>14274</v>
      </c>
      <c r="J12" s="3"/>
      <c r="K12" s="3">
        <f>SUM(K11:K11)</f>
        <v>0</v>
      </c>
    </row>
  </sheetData>
  <mergeCells count="12">
    <mergeCell ref="H7:K7"/>
    <mergeCell ref="C8:C9"/>
    <mergeCell ref="F8:F9"/>
    <mergeCell ref="G8:G9"/>
    <mergeCell ref="H8:I8"/>
    <mergeCell ref="J8:K8"/>
    <mergeCell ref="E8:E9"/>
    <mergeCell ref="D8:D9"/>
    <mergeCell ref="A12:C12"/>
    <mergeCell ref="A7:A9"/>
    <mergeCell ref="B7:B9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F1">
      <pane xSplit="11670" topLeftCell="A6" activePane="topLeft" state="split"/>
      <selection pane="topLeft" activeCell="G1" sqref="G1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5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5.75">
      <c r="G1" s="18" t="s">
        <v>357</v>
      </c>
    </row>
    <row r="3" ht="20.25">
      <c r="A3" s="2" t="s">
        <v>134</v>
      </c>
    </row>
    <row r="4" ht="20.25">
      <c r="A4" s="2" t="s">
        <v>135</v>
      </c>
    </row>
    <row r="5" ht="20.25">
      <c r="H5" s="2" t="s">
        <v>159</v>
      </c>
    </row>
    <row r="7" spans="1:13" ht="60.75" customHeight="1">
      <c r="A7" s="44" t="s">
        <v>0</v>
      </c>
      <c r="B7" s="44" t="s">
        <v>1</v>
      </c>
      <c r="C7" s="38" t="s">
        <v>136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5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314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53.25" customHeight="1">
      <c r="A11" s="9">
        <v>1</v>
      </c>
      <c r="B11" s="10" t="s">
        <v>137</v>
      </c>
      <c r="C11" s="9">
        <v>3</v>
      </c>
      <c r="D11" s="11">
        <v>407</v>
      </c>
      <c r="E11" s="11">
        <f aca="true" t="shared" si="0" ref="E11:E34">C11*D11</f>
        <v>1221</v>
      </c>
      <c r="F11" s="12">
        <f>D11*22%+D11</f>
        <v>496.54</v>
      </c>
      <c r="G11" s="13">
        <f aca="true" t="shared" si="1" ref="G11:G34">C11*F11</f>
        <v>1489.6200000000001</v>
      </c>
      <c r="H11" s="9">
        <f aca="true" t="shared" si="2" ref="H11:H23">C11*1</f>
        <v>3</v>
      </c>
      <c r="I11" s="13">
        <f aca="true" t="shared" si="3" ref="I11:I23">G11*1</f>
        <v>1489.6200000000001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138</v>
      </c>
      <c r="C12" s="9">
        <v>1</v>
      </c>
      <c r="D12" s="11">
        <v>557</v>
      </c>
      <c r="E12" s="11">
        <f t="shared" si="0"/>
        <v>557</v>
      </c>
      <c r="F12" s="12">
        <f>D12*22%+D12</f>
        <v>679.54</v>
      </c>
      <c r="G12" s="13">
        <f t="shared" si="1"/>
        <v>679.54</v>
      </c>
      <c r="H12" s="9">
        <f t="shared" si="2"/>
        <v>1</v>
      </c>
      <c r="I12" s="13">
        <f t="shared" si="3"/>
        <v>679.54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139</v>
      </c>
      <c r="C13" s="9">
        <v>2</v>
      </c>
      <c r="D13" s="11">
        <v>30298</v>
      </c>
      <c r="E13" s="11">
        <f t="shared" si="0"/>
        <v>60596</v>
      </c>
      <c r="F13" s="12">
        <f>D13*7%+D13</f>
        <v>32418.86</v>
      </c>
      <c r="G13" s="13">
        <f t="shared" si="1"/>
        <v>64837.72</v>
      </c>
      <c r="H13" s="9">
        <f t="shared" si="2"/>
        <v>2</v>
      </c>
      <c r="I13" s="13">
        <f t="shared" si="3"/>
        <v>64837.72</v>
      </c>
      <c r="J13" s="14"/>
      <c r="K13" s="14"/>
      <c r="L13" s="14"/>
      <c r="M13" s="14"/>
    </row>
    <row r="14" spans="1:13" ht="53.25" customHeight="1">
      <c r="A14" s="9">
        <v>5</v>
      </c>
      <c r="B14" s="10" t="s">
        <v>140</v>
      </c>
      <c r="C14" s="9">
        <v>1</v>
      </c>
      <c r="D14" s="11">
        <v>28614</v>
      </c>
      <c r="E14" s="11">
        <f t="shared" si="0"/>
        <v>28614</v>
      </c>
      <c r="F14" s="12">
        <f>D14*7%+D14</f>
        <v>30616.98</v>
      </c>
      <c r="G14" s="13">
        <f t="shared" si="1"/>
        <v>30616.98</v>
      </c>
      <c r="H14" s="9">
        <f t="shared" si="2"/>
        <v>1</v>
      </c>
      <c r="I14" s="13">
        <f t="shared" si="3"/>
        <v>30616.98</v>
      </c>
      <c r="J14" s="14"/>
      <c r="K14" s="14"/>
      <c r="L14" s="14"/>
      <c r="M14" s="14"/>
    </row>
    <row r="15" spans="1:13" ht="53.25" customHeight="1">
      <c r="A15" s="9">
        <v>6</v>
      </c>
      <c r="B15" s="10" t="s">
        <v>141</v>
      </c>
      <c r="C15" s="9">
        <v>9</v>
      </c>
      <c r="D15" s="11">
        <v>782</v>
      </c>
      <c r="E15" s="11">
        <f t="shared" si="0"/>
        <v>7038</v>
      </c>
      <c r="F15" s="12">
        <f>D15*7%+D15</f>
        <v>836.74</v>
      </c>
      <c r="G15" s="13">
        <f t="shared" si="1"/>
        <v>7530.66</v>
      </c>
      <c r="H15" s="9">
        <f t="shared" si="2"/>
        <v>9</v>
      </c>
      <c r="I15" s="13">
        <f t="shared" si="3"/>
        <v>7530.66</v>
      </c>
      <c r="J15" s="14"/>
      <c r="K15" s="14"/>
      <c r="L15" s="14"/>
      <c r="M15" s="14"/>
    </row>
    <row r="16" spans="1:13" ht="53.25" customHeight="1">
      <c r="A16" s="9">
        <v>7</v>
      </c>
      <c r="B16" s="10" t="s">
        <v>142</v>
      </c>
      <c r="C16" s="9">
        <v>12</v>
      </c>
      <c r="D16" s="11">
        <v>978</v>
      </c>
      <c r="E16" s="11">
        <f t="shared" si="0"/>
        <v>11736</v>
      </c>
      <c r="F16" s="12">
        <f>D16*7%+D16</f>
        <v>1046.46</v>
      </c>
      <c r="G16" s="13">
        <f t="shared" si="1"/>
        <v>12557.52</v>
      </c>
      <c r="H16" s="9">
        <f t="shared" si="2"/>
        <v>12</v>
      </c>
      <c r="I16" s="13">
        <f t="shared" si="3"/>
        <v>12557.52</v>
      </c>
      <c r="J16" s="14"/>
      <c r="K16" s="14"/>
      <c r="L16" s="14"/>
      <c r="M16" s="14"/>
    </row>
    <row r="17" spans="1:13" ht="53.25" customHeight="1">
      <c r="A17" s="9">
        <v>8</v>
      </c>
      <c r="B17" s="10" t="s">
        <v>143</v>
      </c>
      <c r="C17" s="9">
        <v>1</v>
      </c>
      <c r="D17" s="11">
        <v>543</v>
      </c>
      <c r="E17" s="11">
        <f t="shared" si="0"/>
        <v>543</v>
      </c>
      <c r="F17" s="12">
        <f>D17*22%+D17</f>
        <v>662.46</v>
      </c>
      <c r="G17" s="13">
        <f t="shared" si="1"/>
        <v>662.46</v>
      </c>
      <c r="H17" s="9">
        <f t="shared" si="2"/>
        <v>1</v>
      </c>
      <c r="I17" s="13">
        <f t="shared" si="3"/>
        <v>662.46</v>
      </c>
      <c r="J17" s="14"/>
      <c r="K17" s="14"/>
      <c r="L17" s="14"/>
      <c r="M17" s="14"/>
    </row>
    <row r="18" spans="1:13" ht="53.25" customHeight="1">
      <c r="A18" s="9">
        <v>9</v>
      </c>
      <c r="B18" s="10" t="s">
        <v>144</v>
      </c>
      <c r="C18" s="9">
        <v>1</v>
      </c>
      <c r="D18" s="11">
        <v>24080</v>
      </c>
      <c r="E18" s="11">
        <f t="shared" si="0"/>
        <v>24080</v>
      </c>
      <c r="F18" s="12">
        <f>D18*7%+D18</f>
        <v>25765.6</v>
      </c>
      <c r="G18" s="13">
        <f t="shared" si="1"/>
        <v>25765.6</v>
      </c>
      <c r="H18" s="9">
        <f t="shared" si="2"/>
        <v>1</v>
      </c>
      <c r="I18" s="13">
        <f t="shared" si="3"/>
        <v>25765.6</v>
      </c>
      <c r="J18" s="14"/>
      <c r="K18" s="14"/>
      <c r="L18" s="14"/>
      <c r="M18" s="14"/>
    </row>
    <row r="19" spans="1:13" ht="53.25" customHeight="1">
      <c r="A19" s="9"/>
      <c r="B19" s="10" t="s">
        <v>158</v>
      </c>
      <c r="C19" s="9">
        <v>3</v>
      </c>
      <c r="D19" s="11">
        <v>407</v>
      </c>
      <c r="E19" s="11">
        <f t="shared" si="0"/>
        <v>1221</v>
      </c>
      <c r="F19" s="12">
        <f>D19*22%+D19</f>
        <v>496.54</v>
      </c>
      <c r="G19" s="13">
        <f t="shared" si="1"/>
        <v>1489.6200000000001</v>
      </c>
      <c r="H19" s="9">
        <f t="shared" si="2"/>
        <v>3</v>
      </c>
      <c r="I19" s="13">
        <f t="shared" si="3"/>
        <v>1489.6200000000001</v>
      </c>
      <c r="J19" s="14"/>
      <c r="K19" s="14"/>
      <c r="L19" s="14"/>
      <c r="M19" s="14"/>
    </row>
    <row r="20" spans="1:13" ht="53.25" customHeight="1">
      <c r="A20" s="9">
        <v>10</v>
      </c>
      <c r="B20" s="10" t="s">
        <v>145</v>
      </c>
      <c r="C20" s="9">
        <v>5</v>
      </c>
      <c r="D20" s="11">
        <v>1811</v>
      </c>
      <c r="E20" s="11">
        <f t="shared" si="0"/>
        <v>9055</v>
      </c>
      <c r="F20" s="12">
        <f>D20*22%+D20</f>
        <v>2209.42</v>
      </c>
      <c r="G20" s="13">
        <f t="shared" si="1"/>
        <v>11047.1</v>
      </c>
      <c r="H20" s="9">
        <f t="shared" si="2"/>
        <v>5</v>
      </c>
      <c r="I20" s="13">
        <f t="shared" si="3"/>
        <v>11047.1</v>
      </c>
      <c r="J20" s="14"/>
      <c r="K20" s="14"/>
      <c r="L20" s="14"/>
      <c r="M20" s="14"/>
    </row>
    <row r="21" spans="1:13" ht="53.25" customHeight="1">
      <c r="A21" s="9">
        <v>11</v>
      </c>
      <c r="B21" s="10" t="s">
        <v>146</v>
      </c>
      <c r="C21" s="9">
        <v>1</v>
      </c>
      <c r="D21" s="11">
        <v>49130</v>
      </c>
      <c r="E21" s="11">
        <f t="shared" si="0"/>
        <v>49130</v>
      </c>
      <c r="F21" s="12">
        <f>D21*22%+D21</f>
        <v>59938.6</v>
      </c>
      <c r="G21" s="13">
        <f t="shared" si="1"/>
        <v>59938.6</v>
      </c>
      <c r="H21" s="9">
        <f t="shared" si="2"/>
        <v>1</v>
      </c>
      <c r="I21" s="13">
        <f t="shared" si="3"/>
        <v>59938.6</v>
      </c>
      <c r="J21" s="14"/>
      <c r="K21" s="14"/>
      <c r="L21" s="14"/>
      <c r="M21" s="14"/>
    </row>
    <row r="22" spans="1:13" ht="53.25" customHeight="1">
      <c r="A22" s="9">
        <v>12</v>
      </c>
      <c r="B22" s="10" t="s">
        <v>147</v>
      </c>
      <c r="C22" s="9">
        <v>1</v>
      </c>
      <c r="D22" s="11">
        <v>41114</v>
      </c>
      <c r="E22" s="11">
        <f t="shared" si="0"/>
        <v>41114</v>
      </c>
      <c r="F22" s="12">
        <f aca="true" t="shared" si="4" ref="F22:F28">D22*7%+D22</f>
        <v>43991.98</v>
      </c>
      <c r="G22" s="13">
        <f t="shared" si="1"/>
        <v>43991.98</v>
      </c>
      <c r="H22" s="9">
        <f t="shared" si="2"/>
        <v>1</v>
      </c>
      <c r="I22" s="13">
        <f t="shared" si="3"/>
        <v>43991.98</v>
      </c>
      <c r="J22" s="14"/>
      <c r="K22" s="14"/>
      <c r="L22" s="14"/>
      <c r="M22" s="14"/>
    </row>
    <row r="23" spans="1:13" ht="53.25" customHeight="1">
      <c r="A23" s="9">
        <v>13</v>
      </c>
      <c r="B23" s="10" t="s">
        <v>148</v>
      </c>
      <c r="C23" s="9">
        <v>6</v>
      </c>
      <c r="D23" s="11">
        <v>5560</v>
      </c>
      <c r="E23" s="11">
        <f t="shared" si="0"/>
        <v>33360</v>
      </c>
      <c r="F23" s="12">
        <f t="shared" si="4"/>
        <v>5949.2</v>
      </c>
      <c r="G23" s="13">
        <f t="shared" si="1"/>
        <v>35695.2</v>
      </c>
      <c r="H23" s="9">
        <f t="shared" si="2"/>
        <v>6</v>
      </c>
      <c r="I23" s="13">
        <f t="shared" si="3"/>
        <v>35695.2</v>
      </c>
      <c r="J23" s="14"/>
      <c r="K23" s="14"/>
      <c r="L23" s="14"/>
      <c r="M23" s="14"/>
    </row>
    <row r="24" spans="1:13" ht="53.25" customHeight="1">
      <c r="A24" s="9">
        <v>14</v>
      </c>
      <c r="B24" s="10" t="s">
        <v>149</v>
      </c>
      <c r="C24" s="9">
        <v>1</v>
      </c>
      <c r="D24" s="11">
        <v>192684</v>
      </c>
      <c r="E24" s="11">
        <f t="shared" si="0"/>
        <v>192684</v>
      </c>
      <c r="F24" s="12">
        <f t="shared" si="4"/>
        <v>206171.88</v>
      </c>
      <c r="G24" s="13">
        <f t="shared" si="1"/>
        <v>206171.88</v>
      </c>
      <c r="H24" s="9">
        <f aca="true" t="shared" si="5" ref="H24:H34">C24*1</f>
        <v>1</v>
      </c>
      <c r="I24" s="13">
        <f aca="true" t="shared" si="6" ref="I24:I34">G24*1</f>
        <v>206171.88</v>
      </c>
      <c r="J24" s="9"/>
      <c r="K24" s="13"/>
      <c r="L24" s="14"/>
      <c r="M24" s="14"/>
    </row>
    <row r="25" spans="1:13" ht="53.25" customHeight="1">
      <c r="A25" s="9">
        <v>15</v>
      </c>
      <c r="B25" s="10" t="s">
        <v>150</v>
      </c>
      <c r="C25" s="9">
        <v>2</v>
      </c>
      <c r="D25" s="11">
        <v>283093</v>
      </c>
      <c r="E25" s="11">
        <f t="shared" si="0"/>
        <v>566186</v>
      </c>
      <c r="F25" s="12">
        <f t="shared" si="4"/>
        <v>302909.51</v>
      </c>
      <c r="G25" s="13">
        <f t="shared" si="1"/>
        <v>605819.02</v>
      </c>
      <c r="H25" s="9">
        <f t="shared" si="5"/>
        <v>2</v>
      </c>
      <c r="I25" s="13">
        <f t="shared" si="6"/>
        <v>605819.02</v>
      </c>
      <c r="J25" s="9"/>
      <c r="K25" s="13"/>
      <c r="L25" s="14"/>
      <c r="M25" s="14"/>
    </row>
    <row r="26" spans="1:13" ht="53.25" customHeight="1">
      <c r="A26" s="9">
        <v>16</v>
      </c>
      <c r="B26" s="10" t="s">
        <v>151</v>
      </c>
      <c r="C26" s="9">
        <v>5</v>
      </c>
      <c r="D26" s="11">
        <v>73633</v>
      </c>
      <c r="E26" s="11">
        <f t="shared" si="0"/>
        <v>368165</v>
      </c>
      <c r="F26" s="12">
        <f t="shared" si="4"/>
        <v>78787.31</v>
      </c>
      <c r="G26" s="13">
        <f t="shared" si="1"/>
        <v>393936.55</v>
      </c>
      <c r="H26" s="9">
        <f t="shared" si="5"/>
        <v>5</v>
      </c>
      <c r="I26" s="13">
        <f t="shared" si="6"/>
        <v>393936.55</v>
      </c>
      <c r="J26" s="9"/>
      <c r="K26" s="13"/>
      <c r="L26" s="14"/>
      <c r="M26" s="14"/>
    </row>
    <row r="27" spans="1:13" ht="53.25" customHeight="1">
      <c r="A27" s="9">
        <v>17</v>
      </c>
      <c r="B27" s="10" t="s">
        <v>152</v>
      </c>
      <c r="C27" s="9">
        <v>5</v>
      </c>
      <c r="D27" s="11">
        <v>66867</v>
      </c>
      <c r="E27" s="11">
        <f t="shared" si="0"/>
        <v>334335</v>
      </c>
      <c r="F27" s="12">
        <f t="shared" si="4"/>
        <v>71547.69</v>
      </c>
      <c r="G27" s="13">
        <f t="shared" si="1"/>
        <v>357738.45</v>
      </c>
      <c r="H27" s="9">
        <f t="shared" si="5"/>
        <v>5</v>
      </c>
      <c r="I27" s="13">
        <f t="shared" si="6"/>
        <v>357738.45</v>
      </c>
      <c r="J27" s="9"/>
      <c r="K27" s="13"/>
      <c r="L27" s="14"/>
      <c r="M27" s="14"/>
    </row>
    <row r="28" spans="1:13" ht="53.25" customHeight="1">
      <c r="A28" s="9">
        <v>18</v>
      </c>
      <c r="B28" s="10" t="s">
        <v>153</v>
      </c>
      <c r="C28" s="9">
        <v>1</v>
      </c>
      <c r="D28" s="11">
        <v>416398</v>
      </c>
      <c r="E28" s="11">
        <f t="shared" si="0"/>
        <v>416398</v>
      </c>
      <c r="F28" s="12">
        <f t="shared" si="4"/>
        <v>445545.86</v>
      </c>
      <c r="G28" s="13">
        <f t="shared" si="1"/>
        <v>445545.86</v>
      </c>
      <c r="H28" s="9">
        <f t="shared" si="5"/>
        <v>1</v>
      </c>
      <c r="I28" s="13">
        <f t="shared" si="6"/>
        <v>445545.86</v>
      </c>
      <c r="J28" s="9"/>
      <c r="K28" s="13"/>
      <c r="L28" s="14"/>
      <c r="M28" s="14"/>
    </row>
    <row r="29" spans="1:13" ht="53.25" customHeight="1">
      <c r="A29" s="9">
        <v>19</v>
      </c>
      <c r="B29" s="10" t="s">
        <v>146</v>
      </c>
      <c r="C29" s="9">
        <v>1</v>
      </c>
      <c r="D29" s="11">
        <v>30083</v>
      </c>
      <c r="E29" s="11">
        <f t="shared" si="0"/>
        <v>30083</v>
      </c>
      <c r="F29" s="12">
        <f>D29*22%+D29</f>
        <v>36701.26</v>
      </c>
      <c r="G29" s="13">
        <f t="shared" si="1"/>
        <v>36701.26</v>
      </c>
      <c r="H29" s="9">
        <f t="shared" si="5"/>
        <v>1</v>
      </c>
      <c r="I29" s="13">
        <f t="shared" si="6"/>
        <v>36701.26</v>
      </c>
      <c r="J29" s="9"/>
      <c r="K29" s="13"/>
      <c r="L29" s="14"/>
      <c r="M29" s="14"/>
    </row>
    <row r="30" spans="1:13" ht="53.25" customHeight="1">
      <c r="A30" s="9">
        <v>20</v>
      </c>
      <c r="B30" s="10" t="s">
        <v>146</v>
      </c>
      <c r="C30" s="9">
        <v>1</v>
      </c>
      <c r="D30" s="11">
        <v>33925</v>
      </c>
      <c r="E30" s="11">
        <f t="shared" si="0"/>
        <v>33925</v>
      </c>
      <c r="F30" s="12">
        <f>D30*22%+D30</f>
        <v>41388.5</v>
      </c>
      <c r="G30" s="13">
        <f t="shared" si="1"/>
        <v>41388.5</v>
      </c>
      <c r="H30" s="9">
        <f t="shared" si="5"/>
        <v>1</v>
      </c>
      <c r="I30" s="13">
        <f t="shared" si="6"/>
        <v>41388.5</v>
      </c>
      <c r="J30" s="9"/>
      <c r="K30" s="13"/>
      <c r="L30" s="14"/>
      <c r="M30" s="14"/>
    </row>
    <row r="31" spans="1:13" ht="53.25" customHeight="1">
      <c r="A31" s="9">
        <v>21</v>
      </c>
      <c r="B31" s="10" t="s">
        <v>154</v>
      </c>
      <c r="C31" s="9">
        <v>1</v>
      </c>
      <c r="D31" s="11">
        <v>41114</v>
      </c>
      <c r="E31" s="11">
        <f t="shared" si="0"/>
        <v>41114</v>
      </c>
      <c r="F31" s="12">
        <f>D31*7%+D31</f>
        <v>43991.98</v>
      </c>
      <c r="G31" s="13">
        <f t="shared" si="1"/>
        <v>43991.98</v>
      </c>
      <c r="H31" s="9">
        <f t="shared" si="5"/>
        <v>1</v>
      </c>
      <c r="I31" s="13">
        <f t="shared" si="6"/>
        <v>43991.98</v>
      </c>
      <c r="J31" s="9"/>
      <c r="K31" s="13"/>
      <c r="L31" s="14"/>
      <c r="M31" s="14"/>
    </row>
    <row r="32" spans="1:13" ht="53.25" customHeight="1">
      <c r="A32" s="9">
        <v>22</v>
      </c>
      <c r="B32" s="10" t="s">
        <v>155</v>
      </c>
      <c r="C32" s="9">
        <v>1</v>
      </c>
      <c r="D32" s="11">
        <v>29367</v>
      </c>
      <c r="E32" s="11">
        <f t="shared" si="0"/>
        <v>29367</v>
      </c>
      <c r="F32" s="12">
        <f>D32*7%+D32</f>
        <v>31422.69</v>
      </c>
      <c r="G32" s="13">
        <f t="shared" si="1"/>
        <v>31422.69</v>
      </c>
      <c r="H32" s="9">
        <f t="shared" si="5"/>
        <v>1</v>
      </c>
      <c r="I32" s="13">
        <f t="shared" si="6"/>
        <v>31422.69</v>
      </c>
      <c r="J32" s="9"/>
      <c r="K32" s="13"/>
      <c r="L32" s="14"/>
      <c r="M32" s="14"/>
    </row>
    <row r="33" spans="1:13" ht="53.25" customHeight="1">
      <c r="A33" s="9">
        <v>23</v>
      </c>
      <c r="B33" s="10" t="s">
        <v>156</v>
      </c>
      <c r="C33" s="9">
        <v>3</v>
      </c>
      <c r="D33" s="11">
        <v>40897</v>
      </c>
      <c r="E33" s="11">
        <f t="shared" si="0"/>
        <v>122691</v>
      </c>
      <c r="F33" s="12">
        <f>D33*7%+D33</f>
        <v>43759.79</v>
      </c>
      <c r="G33" s="13">
        <f t="shared" si="1"/>
        <v>131279.37</v>
      </c>
      <c r="H33" s="9">
        <f t="shared" si="5"/>
        <v>3</v>
      </c>
      <c r="I33" s="13">
        <f t="shared" si="6"/>
        <v>131279.37</v>
      </c>
      <c r="J33" s="9"/>
      <c r="K33" s="13"/>
      <c r="L33" s="14"/>
      <c r="M33" s="14"/>
    </row>
    <row r="34" spans="1:13" ht="53.25" customHeight="1">
      <c r="A34" s="9">
        <v>24</v>
      </c>
      <c r="B34" s="10" t="s">
        <v>157</v>
      </c>
      <c r="C34" s="9">
        <v>6</v>
      </c>
      <c r="D34" s="11">
        <v>48007</v>
      </c>
      <c r="E34" s="11">
        <f t="shared" si="0"/>
        <v>288042</v>
      </c>
      <c r="F34" s="12">
        <f>D34*7%+D34</f>
        <v>51367.49</v>
      </c>
      <c r="G34" s="13">
        <f t="shared" si="1"/>
        <v>308204.94</v>
      </c>
      <c r="H34" s="9">
        <f t="shared" si="5"/>
        <v>6</v>
      </c>
      <c r="I34" s="13">
        <f t="shared" si="6"/>
        <v>308204.94</v>
      </c>
      <c r="J34" s="9"/>
      <c r="K34" s="13"/>
      <c r="L34" s="9"/>
      <c r="M34" s="17"/>
    </row>
    <row r="35" spans="1:13" ht="78" customHeight="1">
      <c r="A35" s="43" t="s">
        <v>6</v>
      </c>
      <c r="B35" s="43"/>
      <c r="C35" s="43"/>
      <c r="D35" s="5"/>
      <c r="E35" s="6">
        <f>SUM(E11:E34)</f>
        <v>2691255</v>
      </c>
      <c r="F35" s="3"/>
      <c r="G35" s="3">
        <f>SUM(G11:G34)</f>
        <v>2898503.0999999996</v>
      </c>
      <c r="H35" s="4"/>
      <c r="I35" s="3">
        <f>SUM(I11:I34)</f>
        <v>2898503.0999999996</v>
      </c>
      <c r="J35" s="3"/>
      <c r="K35" s="3">
        <f>SUM(K11:K34)</f>
        <v>0</v>
      </c>
      <c r="L35" s="3"/>
      <c r="M35" s="3">
        <f>SUM(M11:M34)</f>
        <v>0</v>
      </c>
    </row>
  </sheetData>
  <mergeCells count="13">
    <mergeCell ref="A35:C35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3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F1">
      <pane xSplit="11610" topLeftCell="A6" activePane="topLeft" state="split"/>
      <selection pane="topLeft" activeCell="I4" sqref="I4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5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2.75">
      <c r="G1" s="1" t="s">
        <v>356</v>
      </c>
    </row>
    <row r="3" ht="20.25">
      <c r="A3" s="2" t="s">
        <v>160</v>
      </c>
    </row>
    <row r="4" ht="20.25">
      <c r="A4" s="2" t="s">
        <v>161</v>
      </c>
    </row>
    <row r="5" ht="20.25">
      <c r="H5" s="2" t="s">
        <v>163</v>
      </c>
    </row>
    <row r="7" spans="1:13" ht="27.75" customHeight="1">
      <c r="A7" s="44" t="s">
        <v>0</v>
      </c>
      <c r="B7" s="44" t="s">
        <v>1</v>
      </c>
      <c r="C7" s="38" t="s">
        <v>162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5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167</v>
      </c>
      <c r="I8" s="42"/>
      <c r="J8" s="38"/>
      <c r="K8" s="39"/>
      <c r="L8" s="38"/>
      <c r="M8" s="39"/>
    </row>
    <row r="9" spans="1:13" ht="48.7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53.25" customHeight="1">
      <c r="A11" s="9">
        <v>1</v>
      </c>
      <c r="B11" s="10" t="s">
        <v>164</v>
      </c>
      <c r="C11" s="9">
        <v>10</v>
      </c>
      <c r="D11" s="11">
        <v>852.66</v>
      </c>
      <c r="E11" s="11">
        <f>C11*D11</f>
        <v>8526.6</v>
      </c>
      <c r="F11" s="12">
        <f>D11*22%+D11</f>
        <v>1040.2451999999998</v>
      </c>
      <c r="G11" s="13">
        <f>C11*F11</f>
        <v>10402.451999999997</v>
      </c>
      <c r="H11" s="9">
        <f>C11*1</f>
        <v>10</v>
      </c>
      <c r="I11" s="13">
        <f>G11*1</f>
        <v>10402.451999999997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165</v>
      </c>
      <c r="C12" s="9">
        <v>10</v>
      </c>
      <c r="D12" s="11">
        <v>49.14</v>
      </c>
      <c r="E12" s="11">
        <f>C12*D12</f>
        <v>491.4</v>
      </c>
      <c r="F12" s="12">
        <f>D12*22%+D12</f>
        <v>59.9508</v>
      </c>
      <c r="G12" s="13">
        <f>C12*F12</f>
        <v>599.508</v>
      </c>
      <c r="H12" s="9">
        <f>C12*1</f>
        <v>10</v>
      </c>
      <c r="I12" s="13">
        <f>G12*1</f>
        <v>599.508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166</v>
      </c>
      <c r="C13" s="9">
        <v>10</v>
      </c>
      <c r="D13" s="11">
        <v>49.14</v>
      </c>
      <c r="E13" s="11">
        <f>C13*D13</f>
        <v>491.4</v>
      </c>
      <c r="F13" s="12">
        <f>D13*22%+D13</f>
        <v>59.9508</v>
      </c>
      <c r="G13" s="13">
        <f>C13*F13</f>
        <v>599.508</v>
      </c>
      <c r="H13" s="9">
        <f>C13*1</f>
        <v>10</v>
      </c>
      <c r="I13" s="13">
        <f>G13*1</f>
        <v>599.508</v>
      </c>
      <c r="J13" s="14"/>
      <c r="K13" s="14"/>
      <c r="L13" s="14"/>
      <c r="M13" s="14"/>
    </row>
    <row r="14" spans="1:13" ht="78" customHeight="1">
      <c r="A14" s="43" t="s">
        <v>6</v>
      </c>
      <c r="B14" s="43"/>
      <c r="C14" s="43"/>
      <c r="D14" s="5"/>
      <c r="E14" s="6">
        <f>SUM(E11:E13)</f>
        <v>9509.4</v>
      </c>
      <c r="F14" s="3"/>
      <c r="G14" s="3">
        <f>SUM(G11:G13)</f>
        <v>11601.467999999997</v>
      </c>
      <c r="H14" s="4"/>
      <c r="I14" s="3">
        <f>SUM(I11:I13)</f>
        <v>11601.467999999997</v>
      </c>
      <c r="J14" s="3"/>
      <c r="K14" s="3">
        <f>SUM(K11:K13)</f>
        <v>0</v>
      </c>
      <c r="L14" s="3"/>
      <c r="M14" s="3">
        <f>SUM(M11:M13)</f>
        <v>0</v>
      </c>
    </row>
  </sheetData>
  <mergeCells count="13">
    <mergeCell ref="L8:M8"/>
    <mergeCell ref="H7:M7"/>
    <mergeCell ref="H8:I8"/>
    <mergeCell ref="J8:K8"/>
    <mergeCell ref="A14:C14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pane xSplit="11610" topLeftCell="A1" activePane="topLeft" state="split"/>
      <selection pane="topLeft" activeCell="J8" sqref="J8:K8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5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  <col min="14" max="14" width="14.00390625" style="0" customWidth="1"/>
  </cols>
  <sheetData>
    <row r="1" ht="18">
      <c r="G1" s="8" t="s">
        <v>343</v>
      </c>
    </row>
    <row r="3" ht="20.25">
      <c r="A3" s="2" t="s">
        <v>168</v>
      </c>
    </row>
    <row r="4" ht="20.25">
      <c r="A4" s="2" t="s">
        <v>169</v>
      </c>
    </row>
    <row r="5" ht="20.25">
      <c r="H5" s="2" t="s">
        <v>171</v>
      </c>
    </row>
    <row r="7" spans="1:13" ht="36" customHeight="1">
      <c r="A7" s="44" t="s">
        <v>0</v>
      </c>
      <c r="B7" s="44" t="s">
        <v>1</v>
      </c>
      <c r="C7" s="38" t="s">
        <v>170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36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172</v>
      </c>
      <c r="I8" s="42"/>
      <c r="J8" s="41" t="s">
        <v>332</v>
      </c>
      <c r="K8" s="42"/>
      <c r="L8" s="41" t="s">
        <v>331</v>
      </c>
      <c r="M8" s="42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</row>
    <row r="11" spans="1:13" ht="53.25" customHeight="1">
      <c r="A11" s="9">
        <v>1</v>
      </c>
      <c r="B11" s="10" t="s">
        <v>173</v>
      </c>
      <c r="C11" s="9">
        <v>8</v>
      </c>
      <c r="D11" s="11">
        <v>319.67</v>
      </c>
      <c r="E11" s="11">
        <v>2557.38</v>
      </c>
      <c r="F11" s="12">
        <f>D11*22%+D11</f>
        <v>389.9974</v>
      </c>
      <c r="G11" s="13">
        <v>3120</v>
      </c>
      <c r="H11" s="9">
        <v>2</v>
      </c>
      <c r="I11" s="13">
        <v>780</v>
      </c>
      <c r="J11" s="9">
        <v>1</v>
      </c>
      <c r="K11" s="13">
        <v>390</v>
      </c>
      <c r="L11" s="9">
        <v>5</v>
      </c>
      <c r="M11" s="13">
        <v>1950</v>
      </c>
    </row>
    <row r="12" spans="1:13" ht="53.25" customHeight="1">
      <c r="A12" s="9">
        <v>2</v>
      </c>
      <c r="B12" s="10" t="s">
        <v>174</v>
      </c>
      <c r="C12" s="9">
        <v>8</v>
      </c>
      <c r="D12" s="11">
        <v>368.85</v>
      </c>
      <c r="E12" s="11">
        <v>2950.82</v>
      </c>
      <c r="F12" s="12">
        <f>D12*22%+D12</f>
        <v>449.997</v>
      </c>
      <c r="G12" s="13">
        <v>3600</v>
      </c>
      <c r="H12" s="9">
        <v>2</v>
      </c>
      <c r="I12" s="13">
        <v>900</v>
      </c>
      <c r="J12" s="9">
        <v>1</v>
      </c>
      <c r="K12" s="13">
        <v>450</v>
      </c>
      <c r="L12" s="9">
        <v>5</v>
      </c>
      <c r="M12" s="13">
        <v>2250</v>
      </c>
    </row>
    <row r="13" spans="1:13" ht="51" customHeight="1">
      <c r="A13" s="9">
        <v>3</v>
      </c>
      <c r="B13" s="10" t="s">
        <v>175</v>
      </c>
      <c r="C13" s="9">
        <v>8</v>
      </c>
      <c r="D13" s="11">
        <v>554.92</v>
      </c>
      <c r="E13" s="11">
        <v>4439.34</v>
      </c>
      <c r="F13" s="12">
        <f>D13*22%+D13</f>
        <v>677.0024</v>
      </c>
      <c r="G13" s="13">
        <v>5416</v>
      </c>
      <c r="H13" s="9">
        <v>2</v>
      </c>
      <c r="I13" s="13">
        <v>1354</v>
      </c>
      <c r="J13" s="9">
        <v>1</v>
      </c>
      <c r="K13" s="13">
        <v>677</v>
      </c>
      <c r="L13" s="9">
        <v>5</v>
      </c>
      <c r="M13" s="13">
        <v>3385</v>
      </c>
    </row>
    <row r="14" spans="1:14" ht="78" customHeight="1">
      <c r="A14" s="43" t="s">
        <v>6</v>
      </c>
      <c r="B14" s="43"/>
      <c r="C14" s="43"/>
      <c r="D14" s="5"/>
      <c r="E14" s="6">
        <f>SUM(E11:E13)</f>
        <v>9947.54</v>
      </c>
      <c r="F14" s="3"/>
      <c r="G14" s="3">
        <f>SUM(G11:G13)</f>
        <v>12136</v>
      </c>
      <c r="H14" s="4"/>
      <c r="I14" s="3">
        <f>SUM(I11:I13)</f>
        <v>3034</v>
      </c>
      <c r="J14" s="3"/>
      <c r="K14" s="3">
        <f>SUM(K11:K13)</f>
        <v>1517</v>
      </c>
      <c r="L14" s="6"/>
      <c r="M14" s="3">
        <f>SUM(M11:M13)</f>
        <v>7585</v>
      </c>
      <c r="N14" s="7"/>
    </row>
  </sheetData>
  <mergeCells count="13">
    <mergeCell ref="A14:C14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pane xSplit="11610" topLeftCell="A1" activePane="topLeft" state="split"/>
      <selection pane="topLeft" activeCell="D8" sqref="D8:D9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3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8">
      <c r="G1" s="8" t="s">
        <v>344</v>
      </c>
    </row>
    <row r="3" ht="20.25">
      <c r="A3" s="2" t="s">
        <v>176</v>
      </c>
    </row>
    <row r="4" ht="20.25">
      <c r="A4" s="2" t="s">
        <v>126</v>
      </c>
    </row>
    <row r="5" ht="20.25">
      <c r="H5" s="2" t="s">
        <v>324</v>
      </c>
    </row>
    <row r="7" spans="1:13" ht="36" customHeight="1">
      <c r="A7" s="44" t="s">
        <v>0</v>
      </c>
      <c r="B7" s="44" t="s">
        <v>1</v>
      </c>
      <c r="C7" s="38" t="s">
        <v>177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8" customHeight="1">
      <c r="A8" s="45"/>
      <c r="B8" s="45"/>
      <c r="C8" s="44" t="s">
        <v>129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19</v>
      </c>
      <c r="I8" s="42"/>
      <c r="J8" s="38"/>
      <c r="K8" s="39"/>
      <c r="L8" s="38"/>
      <c r="M8" s="39"/>
    </row>
    <row r="9" spans="1:13" ht="34.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61.5" customHeight="1">
      <c r="A11" s="9">
        <v>1</v>
      </c>
      <c r="B11" s="10" t="s">
        <v>128</v>
      </c>
      <c r="C11" s="9">
        <v>1</v>
      </c>
      <c r="D11" s="11">
        <v>20190.1</v>
      </c>
      <c r="E11" s="11">
        <f>C11*D11</f>
        <v>20190.1</v>
      </c>
      <c r="F11" s="12">
        <f>D11*7%+D11</f>
        <v>21603.407</v>
      </c>
      <c r="G11" s="13">
        <f>C11*F11</f>
        <v>21603.407</v>
      </c>
      <c r="H11" s="9">
        <f>C11*1</f>
        <v>1</v>
      </c>
      <c r="I11" s="13">
        <f>G11*1</f>
        <v>21603.407</v>
      </c>
      <c r="J11" s="14"/>
      <c r="K11" s="14"/>
      <c r="L11" s="14"/>
      <c r="M11" s="14"/>
    </row>
    <row r="12" spans="1:13" ht="78" customHeight="1">
      <c r="A12" s="43" t="s">
        <v>6</v>
      </c>
      <c r="B12" s="43"/>
      <c r="C12" s="43"/>
      <c r="D12" s="5"/>
      <c r="E12" s="6">
        <f>SUM(E11:E11)</f>
        <v>20190.1</v>
      </c>
      <c r="F12" s="3"/>
      <c r="G12" s="3">
        <f>SUM(G11:G11)</f>
        <v>21603.407</v>
      </c>
      <c r="H12" s="4"/>
      <c r="I12" s="3">
        <f>SUM(I11:I11)</f>
        <v>21603.407</v>
      </c>
      <c r="J12" s="3"/>
      <c r="K12" s="3">
        <f>SUM(K11:K11)</f>
        <v>0</v>
      </c>
      <c r="L12" s="3"/>
      <c r="M12" s="3">
        <f>SUM(M11:M11)</f>
        <v>0</v>
      </c>
    </row>
  </sheetData>
  <mergeCells count="13">
    <mergeCell ref="A12:C12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pane xSplit="11595" topLeftCell="H1" activePane="topLeft" state="split"/>
      <selection pane="topLeft" activeCell="L8" sqref="L8:M8"/>
      <selection pane="topRight" activeCell="H10" sqref="H10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345</v>
      </c>
    </row>
    <row r="3" ht="20.25">
      <c r="A3" s="2" t="s">
        <v>178</v>
      </c>
    </row>
    <row r="4" ht="20.25">
      <c r="A4" s="2" t="s">
        <v>16</v>
      </c>
    </row>
    <row r="5" ht="20.25">
      <c r="H5" s="2" t="s">
        <v>180</v>
      </c>
    </row>
    <row r="7" spans="1:13" ht="27.75" customHeight="1">
      <c r="A7" s="44" t="s">
        <v>0</v>
      </c>
      <c r="B7" s="44" t="s">
        <v>1</v>
      </c>
      <c r="C7" s="38" t="s">
        <v>179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2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19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181</v>
      </c>
      <c r="C11" s="9">
        <v>2</v>
      </c>
      <c r="D11" s="11">
        <v>70722</v>
      </c>
      <c r="E11" s="11">
        <f>C11*D11</f>
        <v>141444</v>
      </c>
      <c r="F11" s="12">
        <f>D11*7%+D11</f>
        <v>75672.54000000001</v>
      </c>
      <c r="G11" s="13">
        <f>C11*F11</f>
        <v>151345.08000000002</v>
      </c>
      <c r="H11" s="9">
        <v>4</v>
      </c>
      <c r="I11" s="13">
        <f>G11*1</f>
        <v>151345.08000000002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182</v>
      </c>
      <c r="C12" s="9">
        <v>1</v>
      </c>
      <c r="D12" s="11">
        <v>83514</v>
      </c>
      <c r="E12" s="11">
        <f>C12*D12</f>
        <v>83514</v>
      </c>
      <c r="F12" s="12">
        <f>D12*7%+D12</f>
        <v>89359.98</v>
      </c>
      <c r="G12" s="13">
        <f>C12*F12</f>
        <v>89359.98</v>
      </c>
      <c r="H12" s="9">
        <f>C12*1</f>
        <v>1</v>
      </c>
      <c r="I12" s="13">
        <f>G12*1</f>
        <v>89359.98</v>
      </c>
      <c r="J12" s="9"/>
      <c r="K12" s="13"/>
      <c r="L12" s="14"/>
      <c r="M12" s="14"/>
      <c r="N12" s="7"/>
    </row>
    <row r="13" spans="1:14" ht="51" customHeight="1">
      <c r="A13" s="9">
        <v>3</v>
      </c>
      <c r="B13" s="10" t="s">
        <v>183</v>
      </c>
      <c r="C13" s="9">
        <v>4</v>
      </c>
      <c r="D13" s="11">
        <v>589</v>
      </c>
      <c r="E13" s="11">
        <f>C13*D13</f>
        <v>2356</v>
      </c>
      <c r="F13" s="12">
        <f>D13*22%+D13</f>
        <v>718.58</v>
      </c>
      <c r="G13" s="13">
        <f>C13*F13</f>
        <v>2874.32</v>
      </c>
      <c r="H13" s="9">
        <f>C13*1</f>
        <v>4</v>
      </c>
      <c r="I13" s="13">
        <f>G13*1</f>
        <v>2874.32</v>
      </c>
      <c r="J13" s="9"/>
      <c r="K13" s="13"/>
      <c r="L13" s="9"/>
      <c r="M13" s="13"/>
      <c r="N13" s="7"/>
    </row>
    <row r="14" spans="1:14" ht="78" customHeight="1">
      <c r="A14" s="43" t="s">
        <v>6</v>
      </c>
      <c r="B14" s="43"/>
      <c r="C14" s="43"/>
      <c r="D14" s="5"/>
      <c r="E14" s="6">
        <f>SUM(E11:E13)</f>
        <v>227314</v>
      </c>
      <c r="F14" s="3"/>
      <c r="G14" s="3">
        <f>SUM(G11:G13)</f>
        <v>243579.38</v>
      </c>
      <c r="H14" s="4"/>
      <c r="I14" s="3">
        <f>SUM(I11:I13)</f>
        <v>243579.38</v>
      </c>
      <c r="J14" s="3"/>
      <c r="K14" s="3">
        <f>SUM(K11:K13)</f>
        <v>0</v>
      </c>
      <c r="L14" s="3"/>
      <c r="M14" s="3">
        <f>SUM(M11:M13)</f>
        <v>0</v>
      </c>
      <c r="N14" s="7"/>
    </row>
  </sheetData>
  <mergeCells count="13">
    <mergeCell ref="A14:C14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F1">
      <selection activeCell="N11" sqref="N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346</v>
      </c>
    </row>
    <row r="3" ht="20.25">
      <c r="A3" s="2" t="s">
        <v>184</v>
      </c>
    </row>
    <row r="4" ht="20.25">
      <c r="A4" s="2" t="s">
        <v>185</v>
      </c>
    </row>
    <row r="5" ht="20.25">
      <c r="H5" s="2" t="s">
        <v>186</v>
      </c>
    </row>
    <row r="7" spans="1:13" ht="27.75" customHeight="1">
      <c r="A7" s="44" t="s">
        <v>0</v>
      </c>
      <c r="B7" s="44" t="s">
        <v>1</v>
      </c>
      <c r="C7" s="38" t="s">
        <v>325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1.2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331</v>
      </c>
      <c r="I8" s="42"/>
      <c r="J8" s="41" t="s">
        <v>39</v>
      </c>
      <c r="K8" s="42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187</v>
      </c>
      <c r="C11" s="9">
        <v>6</v>
      </c>
      <c r="D11" s="11">
        <v>1080</v>
      </c>
      <c r="E11" s="11">
        <f>C11*D11</f>
        <v>6480</v>
      </c>
      <c r="F11" s="12">
        <f>D11*22%+D11</f>
        <v>1317.6</v>
      </c>
      <c r="G11" s="13">
        <f>C11*F11</f>
        <v>7905.599999999999</v>
      </c>
      <c r="H11" s="9">
        <v>6</v>
      </c>
      <c r="I11" s="13">
        <f>G11*1</f>
        <v>7905.599999999999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188</v>
      </c>
      <c r="C12" s="9">
        <v>3</v>
      </c>
      <c r="D12" s="11">
        <v>1425</v>
      </c>
      <c r="E12" s="11">
        <f>C12*D12</f>
        <v>4275</v>
      </c>
      <c r="F12" s="12">
        <f>D12*22%+D12</f>
        <v>1738.5</v>
      </c>
      <c r="G12" s="13">
        <f>C12*F12</f>
        <v>5215.5</v>
      </c>
      <c r="H12" s="9"/>
      <c r="I12" s="13"/>
      <c r="J12" s="9">
        <v>3</v>
      </c>
      <c r="K12" s="13">
        <v>5215.5</v>
      </c>
      <c r="L12" s="14"/>
      <c r="M12" s="14"/>
      <c r="N12" s="7"/>
    </row>
    <row r="13" spans="1:14" ht="78" customHeight="1">
      <c r="A13" s="43" t="s">
        <v>6</v>
      </c>
      <c r="B13" s="43"/>
      <c r="C13" s="43"/>
      <c r="D13" s="5"/>
      <c r="E13" s="6">
        <f>SUM(E11:E12)</f>
        <v>10755</v>
      </c>
      <c r="F13" s="3"/>
      <c r="G13" s="3">
        <f>SUM(G11:G12)</f>
        <v>13121.099999999999</v>
      </c>
      <c r="H13" s="4"/>
      <c r="I13" s="3">
        <f>SUM(I11:I12)</f>
        <v>7905.599999999999</v>
      </c>
      <c r="J13" s="3"/>
      <c r="K13" s="3">
        <f>SUM(K11:K12)</f>
        <v>5215.5</v>
      </c>
      <c r="L13" s="3"/>
      <c r="M13" s="3">
        <f>SUM(M11:M12)</f>
        <v>0</v>
      </c>
      <c r="N13" s="7"/>
    </row>
  </sheetData>
  <mergeCells count="13">
    <mergeCell ref="L8:M8"/>
    <mergeCell ref="H7:M7"/>
    <mergeCell ref="H8:I8"/>
    <mergeCell ref="J8:K8"/>
    <mergeCell ref="A13:C13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G1" sqref="G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5.75">
      <c r="G1" s="18" t="s">
        <v>355</v>
      </c>
    </row>
    <row r="3" ht="20.25">
      <c r="A3" s="2" t="s">
        <v>189</v>
      </c>
    </row>
    <row r="4" ht="20.25">
      <c r="A4" s="2" t="s">
        <v>190</v>
      </c>
    </row>
    <row r="5" ht="20.25">
      <c r="H5" s="2" t="s">
        <v>192</v>
      </c>
    </row>
    <row r="7" spans="1:13" ht="27.75" customHeight="1">
      <c r="A7" s="44" t="s">
        <v>0</v>
      </c>
      <c r="B7" s="44" t="s">
        <v>1</v>
      </c>
      <c r="C7" s="38" t="s">
        <v>191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2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315</v>
      </c>
      <c r="I8" s="42"/>
      <c r="J8" s="41"/>
      <c r="K8" s="42"/>
      <c r="L8" s="38"/>
      <c r="M8" s="39"/>
    </row>
    <row r="9" spans="1:13" ht="33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193</v>
      </c>
      <c r="C11" s="9">
        <v>1</v>
      </c>
      <c r="D11" s="11">
        <v>29500</v>
      </c>
      <c r="E11" s="11">
        <f>C11*D11</f>
        <v>29500</v>
      </c>
      <c r="F11" s="12">
        <f>D11*7%+D11</f>
        <v>31565</v>
      </c>
      <c r="G11" s="13">
        <f>C11*F11</f>
        <v>31565</v>
      </c>
      <c r="H11" s="9">
        <f>C11*1</f>
        <v>1</v>
      </c>
      <c r="I11" s="13">
        <f>G11*1</f>
        <v>31565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194</v>
      </c>
      <c r="C12" s="9">
        <v>4</v>
      </c>
      <c r="D12" s="11">
        <v>19000</v>
      </c>
      <c r="E12" s="11">
        <f>C12*D12</f>
        <v>76000</v>
      </c>
      <c r="F12" s="12">
        <f>D12*7%+D12</f>
        <v>20330</v>
      </c>
      <c r="G12" s="13">
        <f>C12*F12</f>
        <v>81320</v>
      </c>
      <c r="H12" s="9">
        <f>C12*1</f>
        <v>4</v>
      </c>
      <c r="I12" s="13">
        <f>G12*1</f>
        <v>81320</v>
      </c>
      <c r="J12" s="9"/>
      <c r="K12" s="13"/>
      <c r="L12" s="14"/>
      <c r="M12" s="14"/>
      <c r="N12" s="7"/>
    </row>
    <row r="13" spans="1:14" ht="53.25" customHeight="1">
      <c r="A13" s="9">
        <v>3</v>
      </c>
      <c r="B13" s="10" t="s">
        <v>195</v>
      </c>
      <c r="C13" s="9">
        <v>3</v>
      </c>
      <c r="D13" s="11">
        <v>9500</v>
      </c>
      <c r="E13" s="11">
        <f>C13*D13</f>
        <v>28500</v>
      </c>
      <c r="F13" s="12">
        <f>D13*7%+D13</f>
        <v>10165</v>
      </c>
      <c r="G13" s="13">
        <f>C13*F13</f>
        <v>30495</v>
      </c>
      <c r="H13" s="9">
        <f>C13*1</f>
        <v>3</v>
      </c>
      <c r="I13" s="13">
        <f>G13*1</f>
        <v>30495</v>
      </c>
      <c r="J13" s="9"/>
      <c r="K13" s="13"/>
      <c r="L13" s="14"/>
      <c r="M13" s="14"/>
      <c r="N13" s="7"/>
    </row>
    <row r="14" spans="1:14" ht="53.25" customHeight="1">
      <c r="A14" s="9">
        <v>4</v>
      </c>
      <c r="B14" s="10" t="s">
        <v>196</v>
      </c>
      <c r="C14" s="9">
        <v>25</v>
      </c>
      <c r="D14" s="11">
        <v>330</v>
      </c>
      <c r="E14" s="11">
        <f>C14*D14</f>
        <v>8250</v>
      </c>
      <c r="F14" s="12">
        <f>D14*7%+D14</f>
        <v>353.1</v>
      </c>
      <c r="G14" s="13">
        <f>C14*F14</f>
        <v>8827.5</v>
      </c>
      <c r="H14" s="9">
        <f>C14*1</f>
        <v>25</v>
      </c>
      <c r="I14" s="13">
        <f>G14*1</f>
        <v>8827.5</v>
      </c>
      <c r="J14" s="9"/>
      <c r="K14" s="13"/>
      <c r="L14" s="14"/>
      <c r="M14" s="14"/>
      <c r="N14" s="7"/>
    </row>
    <row r="15" spans="1:14" ht="53.25" customHeight="1">
      <c r="A15" s="9">
        <v>5</v>
      </c>
      <c r="B15" s="10" t="s">
        <v>197</v>
      </c>
      <c r="C15" s="9">
        <v>10</v>
      </c>
      <c r="D15" s="11">
        <v>720</v>
      </c>
      <c r="E15" s="11">
        <f>C15*D15</f>
        <v>7200</v>
      </c>
      <c r="F15" s="12">
        <f>D15*7%+D15</f>
        <v>770.4</v>
      </c>
      <c r="G15" s="13">
        <f>C15*F15</f>
        <v>7704</v>
      </c>
      <c r="H15" s="9">
        <f>C15*1</f>
        <v>10</v>
      </c>
      <c r="I15" s="13">
        <f>G15*1</f>
        <v>7704</v>
      </c>
      <c r="J15" s="9"/>
      <c r="K15" s="13"/>
      <c r="L15" s="14"/>
      <c r="M15" s="14"/>
      <c r="N15" s="7"/>
    </row>
    <row r="16" spans="1:14" ht="78" customHeight="1">
      <c r="A16" s="43" t="s">
        <v>6</v>
      </c>
      <c r="B16" s="43"/>
      <c r="C16" s="43"/>
      <c r="D16" s="5"/>
      <c r="E16" s="6">
        <f>SUM(E11:E15)</f>
        <v>149450</v>
      </c>
      <c r="F16" s="3"/>
      <c r="G16" s="3">
        <f>SUM(G11:G15)</f>
        <v>159911.5</v>
      </c>
      <c r="H16" s="4"/>
      <c r="I16" s="3">
        <f>SUM(I11:I15)</f>
        <v>159911.5</v>
      </c>
      <c r="J16" s="3"/>
      <c r="K16" s="3">
        <f>SUM(K11:K12)</f>
        <v>0</v>
      </c>
      <c r="L16" s="3"/>
      <c r="M16" s="3">
        <f>SUM(M11:M12)</f>
        <v>0</v>
      </c>
      <c r="N16" s="7"/>
    </row>
  </sheetData>
  <mergeCells count="13">
    <mergeCell ref="A16:C16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pane xSplit="11610" topLeftCell="F1" activePane="topLeft" state="split"/>
      <selection pane="topLeft" activeCell="C8" sqref="C8:C9"/>
      <selection pane="topRight" activeCell="F2" sqref="F2"/>
    </sheetView>
  </sheetViews>
  <sheetFormatPr defaultColWidth="9.00390625" defaultRowHeight="12.75"/>
  <cols>
    <col min="2" max="2" width="25.25390625" style="0" customWidth="1"/>
    <col min="3" max="3" width="14.875" style="0" customWidth="1"/>
    <col min="4" max="5" width="23.375" style="0" customWidth="1"/>
    <col min="7" max="7" width="42.125" style="0" customWidth="1"/>
    <col min="9" max="9" width="16.00390625" style="0" customWidth="1"/>
  </cols>
  <sheetData>
    <row r="1" ht="15.75">
      <c r="E1" s="18" t="s">
        <v>353</v>
      </c>
    </row>
    <row r="3" ht="20.25">
      <c r="A3" s="2" t="s">
        <v>198</v>
      </c>
    </row>
    <row r="4" ht="20.25">
      <c r="A4" s="2" t="s">
        <v>7</v>
      </c>
    </row>
    <row r="5" ht="20.25">
      <c r="F5" s="2" t="s">
        <v>199</v>
      </c>
    </row>
    <row r="7" spans="1:9" ht="41.25" customHeight="1">
      <c r="A7" s="44" t="s">
        <v>0</v>
      </c>
      <c r="B7" s="44" t="s">
        <v>1</v>
      </c>
      <c r="C7" s="38" t="s">
        <v>354</v>
      </c>
      <c r="D7" s="47"/>
      <c r="E7" s="39"/>
      <c r="F7" s="48" t="s">
        <v>329</v>
      </c>
      <c r="G7" s="49"/>
      <c r="H7" s="49"/>
      <c r="I7" s="50"/>
    </row>
    <row r="8" spans="1:9" ht="57.75" customHeight="1">
      <c r="A8" s="45"/>
      <c r="B8" s="45"/>
      <c r="C8" s="44" t="s">
        <v>2</v>
      </c>
      <c r="D8" s="44" t="s">
        <v>3</v>
      </c>
      <c r="E8" s="44" t="s">
        <v>4</v>
      </c>
      <c r="F8" s="41" t="s">
        <v>316</v>
      </c>
      <c r="G8" s="42"/>
      <c r="H8" s="38"/>
      <c r="I8" s="39"/>
    </row>
    <row r="9" spans="1:9" ht="32.25" customHeight="1">
      <c r="A9" s="46"/>
      <c r="B9" s="46"/>
      <c r="C9" s="46"/>
      <c r="D9" s="46"/>
      <c r="E9" s="46"/>
      <c r="F9" s="15" t="s">
        <v>5</v>
      </c>
      <c r="G9" s="15" t="s">
        <v>4</v>
      </c>
      <c r="H9" s="15" t="s">
        <v>2</v>
      </c>
      <c r="I9" s="15" t="s">
        <v>4</v>
      </c>
    </row>
    <row r="10" spans="1:9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53.25" customHeight="1">
      <c r="A11" s="23">
        <v>1</v>
      </c>
      <c r="B11" s="10" t="s">
        <v>9</v>
      </c>
      <c r="C11" s="9">
        <v>374.13</v>
      </c>
      <c r="D11" s="12">
        <v>61</v>
      </c>
      <c r="E11" s="13">
        <f>C11*D11</f>
        <v>22821.93</v>
      </c>
      <c r="F11" s="9">
        <f>C11*1</f>
        <v>374.13</v>
      </c>
      <c r="G11" s="13">
        <f>E11*1</f>
        <v>22821.93</v>
      </c>
      <c r="H11" s="14"/>
      <c r="I11" s="14"/>
    </row>
    <row r="12" spans="1:9" ht="57.75" customHeight="1">
      <c r="A12" s="24">
        <v>2</v>
      </c>
      <c r="B12" s="10" t="s">
        <v>10</v>
      </c>
      <c r="C12" s="25">
        <v>374.13</v>
      </c>
      <c r="D12" s="26">
        <v>9.76</v>
      </c>
      <c r="E12" s="26">
        <f>C12*D12</f>
        <v>3651.5088</v>
      </c>
      <c r="F12" s="9">
        <f>C12*1</f>
        <v>374.13</v>
      </c>
      <c r="G12" s="13">
        <f>E12*1</f>
        <v>3651.5088</v>
      </c>
      <c r="H12" s="27"/>
      <c r="I12" s="27"/>
    </row>
    <row r="13" spans="1:9" ht="57.75" customHeight="1">
      <c r="A13" s="28">
        <v>3</v>
      </c>
      <c r="B13" s="10" t="s">
        <v>200</v>
      </c>
      <c r="C13" s="25">
        <v>4</v>
      </c>
      <c r="D13" s="26">
        <v>183</v>
      </c>
      <c r="E13" s="26">
        <f>C13*D13</f>
        <v>732</v>
      </c>
      <c r="F13" s="9">
        <f>C13*1</f>
        <v>4</v>
      </c>
      <c r="G13" s="13">
        <f>E13*1</f>
        <v>732</v>
      </c>
      <c r="H13" s="27"/>
      <c r="I13" s="27"/>
    </row>
    <row r="14" spans="1:9" ht="57.75" customHeight="1">
      <c r="A14" s="28">
        <v>4</v>
      </c>
      <c r="B14" s="10" t="s">
        <v>201</v>
      </c>
      <c r="C14" s="25">
        <v>3</v>
      </c>
      <c r="D14" s="26">
        <v>280.6</v>
      </c>
      <c r="E14" s="26">
        <f>C14*D14</f>
        <v>841.8000000000001</v>
      </c>
      <c r="F14" s="9">
        <f>C14*1</f>
        <v>3</v>
      </c>
      <c r="G14" s="13">
        <f>E14*1</f>
        <v>841.8000000000001</v>
      </c>
      <c r="H14" s="27"/>
      <c r="I14" s="27"/>
    </row>
    <row r="15" spans="1:9" ht="57.75" customHeight="1">
      <c r="A15" s="28">
        <v>5</v>
      </c>
      <c r="B15" s="10" t="s">
        <v>8</v>
      </c>
      <c r="C15" s="25">
        <v>7</v>
      </c>
      <c r="D15" s="26">
        <v>24.4</v>
      </c>
      <c r="E15" s="26">
        <f>C15*D15</f>
        <v>170.79999999999998</v>
      </c>
      <c r="F15" s="9">
        <f>C15*1</f>
        <v>7</v>
      </c>
      <c r="G15" s="13">
        <f>E15*1</f>
        <v>170.79999999999998</v>
      </c>
      <c r="H15" s="27"/>
      <c r="I15" s="27"/>
    </row>
    <row r="16" spans="1:9" ht="78" customHeight="1">
      <c r="A16" s="43" t="s">
        <v>6</v>
      </c>
      <c r="B16" s="43"/>
      <c r="C16" s="43"/>
      <c r="D16" s="3"/>
      <c r="E16" s="3">
        <f>SUM(E11:E15)</f>
        <v>28218.0388</v>
      </c>
      <c r="F16" s="4"/>
      <c r="G16" s="3">
        <f>SUM(G11:G15)</f>
        <v>28218.0388</v>
      </c>
      <c r="H16" s="3"/>
      <c r="I16" s="3">
        <f>SUM(I11:I12)</f>
        <v>0</v>
      </c>
    </row>
  </sheetData>
  <mergeCells count="10">
    <mergeCell ref="F7:I7"/>
    <mergeCell ref="C8:C9"/>
    <mergeCell ref="D8:D9"/>
    <mergeCell ref="E8:E9"/>
    <mergeCell ref="F8:G8"/>
    <mergeCell ref="H8:I8"/>
    <mergeCell ref="A16:C16"/>
    <mergeCell ref="A7:A9"/>
    <mergeCell ref="B7:B9"/>
    <mergeCell ref="C7:E7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D12" sqref="D12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347</v>
      </c>
    </row>
    <row r="3" ht="20.25">
      <c r="A3" s="2" t="s">
        <v>202</v>
      </c>
    </row>
    <row r="4" ht="20.25">
      <c r="A4" s="2" t="s">
        <v>203</v>
      </c>
    </row>
    <row r="5" ht="20.25">
      <c r="H5" s="2" t="s">
        <v>205</v>
      </c>
    </row>
    <row r="7" spans="1:13" ht="27.75" customHeight="1">
      <c r="A7" s="44" t="s">
        <v>0</v>
      </c>
      <c r="B7" s="44" t="s">
        <v>1</v>
      </c>
      <c r="C7" s="38" t="s">
        <v>204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2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39</v>
      </c>
      <c r="I8" s="42"/>
      <c r="J8" s="41"/>
      <c r="K8" s="42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206</v>
      </c>
      <c r="C11" s="9">
        <v>11</v>
      </c>
      <c r="D11" s="11">
        <v>52</v>
      </c>
      <c r="E11" s="11">
        <f aca="true" t="shared" si="0" ref="E11:E16">C11*D11</f>
        <v>572</v>
      </c>
      <c r="F11" s="12">
        <f aca="true" t="shared" si="1" ref="F11:F16">D11*7%+D11</f>
        <v>55.64</v>
      </c>
      <c r="G11" s="13">
        <f aca="true" t="shared" si="2" ref="G11:G16">C11*F11</f>
        <v>612.04</v>
      </c>
      <c r="H11" s="9">
        <f aca="true" t="shared" si="3" ref="H11:H16">C11*1</f>
        <v>11</v>
      </c>
      <c r="I11" s="13">
        <f aca="true" t="shared" si="4" ref="I11:I16">G11*1</f>
        <v>612.04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207</v>
      </c>
      <c r="C12" s="9">
        <v>2</v>
      </c>
      <c r="D12" s="11">
        <v>257</v>
      </c>
      <c r="E12" s="11">
        <f t="shared" si="0"/>
        <v>514</v>
      </c>
      <c r="F12" s="12">
        <f t="shared" si="1"/>
        <v>274.99</v>
      </c>
      <c r="G12" s="13">
        <f t="shared" si="2"/>
        <v>549.98</v>
      </c>
      <c r="H12" s="9">
        <f t="shared" si="3"/>
        <v>2</v>
      </c>
      <c r="I12" s="13">
        <f t="shared" si="4"/>
        <v>549.98</v>
      </c>
      <c r="J12" s="9"/>
      <c r="K12" s="13"/>
      <c r="L12" s="14"/>
      <c r="M12" s="14"/>
      <c r="N12" s="7"/>
    </row>
    <row r="13" spans="1:14" ht="53.25" customHeight="1">
      <c r="A13" s="9">
        <v>3</v>
      </c>
      <c r="B13" s="10" t="s">
        <v>208</v>
      </c>
      <c r="C13" s="9">
        <v>1</v>
      </c>
      <c r="D13" s="11">
        <v>65</v>
      </c>
      <c r="E13" s="11">
        <f t="shared" si="0"/>
        <v>65</v>
      </c>
      <c r="F13" s="12">
        <f t="shared" si="1"/>
        <v>69.55</v>
      </c>
      <c r="G13" s="13">
        <f t="shared" si="2"/>
        <v>69.55</v>
      </c>
      <c r="H13" s="9">
        <f t="shared" si="3"/>
        <v>1</v>
      </c>
      <c r="I13" s="13">
        <f t="shared" si="4"/>
        <v>69.55</v>
      </c>
      <c r="J13" s="9"/>
      <c r="K13" s="13"/>
      <c r="L13" s="14"/>
      <c r="M13" s="14"/>
      <c r="N13" s="7"/>
    </row>
    <row r="14" spans="1:14" ht="53.25" customHeight="1">
      <c r="A14" s="9">
        <v>4</v>
      </c>
      <c r="B14" s="10" t="s">
        <v>209</v>
      </c>
      <c r="C14" s="9">
        <v>3</v>
      </c>
      <c r="D14" s="11">
        <v>122</v>
      </c>
      <c r="E14" s="11">
        <f t="shared" si="0"/>
        <v>366</v>
      </c>
      <c r="F14" s="12">
        <f t="shared" si="1"/>
        <v>130.54</v>
      </c>
      <c r="G14" s="13">
        <f t="shared" si="2"/>
        <v>391.62</v>
      </c>
      <c r="H14" s="9">
        <f t="shared" si="3"/>
        <v>3</v>
      </c>
      <c r="I14" s="13">
        <f t="shared" si="4"/>
        <v>391.62</v>
      </c>
      <c r="J14" s="9"/>
      <c r="K14" s="13"/>
      <c r="L14" s="14"/>
      <c r="M14" s="14"/>
      <c r="N14" s="7"/>
    </row>
    <row r="15" spans="1:14" ht="53.25" customHeight="1">
      <c r="A15" s="9">
        <v>5</v>
      </c>
      <c r="B15" s="10" t="s">
        <v>210</v>
      </c>
      <c r="C15" s="9">
        <v>3</v>
      </c>
      <c r="D15" s="11">
        <v>569</v>
      </c>
      <c r="E15" s="11">
        <f t="shared" si="0"/>
        <v>1707</v>
      </c>
      <c r="F15" s="12">
        <f t="shared" si="1"/>
        <v>608.83</v>
      </c>
      <c r="G15" s="13">
        <f t="shared" si="2"/>
        <v>1826.4900000000002</v>
      </c>
      <c r="H15" s="9">
        <f t="shared" si="3"/>
        <v>3</v>
      </c>
      <c r="I15" s="13">
        <f t="shared" si="4"/>
        <v>1826.4900000000002</v>
      </c>
      <c r="J15" s="9"/>
      <c r="K15" s="13"/>
      <c r="L15" s="14"/>
      <c r="M15" s="14"/>
      <c r="N15" s="7"/>
    </row>
    <row r="16" spans="1:14" ht="53.25" customHeight="1">
      <c r="A16" s="9">
        <v>6</v>
      </c>
      <c r="B16" s="10" t="s">
        <v>211</v>
      </c>
      <c r="C16" s="9">
        <v>1</v>
      </c>
      <c r="D16" s="11">
        <v>543</v>
      </c>
      <c r="E16" s="11">
        <f t="shared" si="0"/>
        <v>543</v>
      </c>
      <c r="F16" s="12">
        <f t="shared" si="1"/>
        <v>581.01</v>
      </c>
      <c r="G16" s="13">
        <f t="shared" si="2"/>
        <v>581.01</v>
      </c>
      <c r="H16" s="9">
        <f t="shared" si="3"/>
        <v>1</v>
      </c>
      <c r="I16" s="13">
        <f t="shared" si="4"/>
        <v>581.01</v>
      </c>
      <c r="J16" s="9"/>
      <c r="K16" s="13"/>
      <c r="L16" s="14"/>
      <c r="M16" s="14"/>
      <c r="N16" s="7"/>
    </row>
    <row r="17" spans="1:14" ht="78" customHeight="1">
      <c r="A17" s="43" t="s">
        <v>6</v>
      </c>
      <c r="B17" s="43"/>
      <c r="C17" s="43"/>
      <c r="D17" s="5"/>
      <c r="E17" s="6">
        <f>SUM(E11:E16)</f>
        <v>3767</v>
      </c>
      <c r="F17" s="3"/>
      <c r="G17" s="3">
        <f>SUM(G11:G16)</f>
        <v>4030.6900000000005</v>
      </c>
      <c r="H17" s="4"/>
      <c r="I17" s="3">
        <f>SUM(I11:I16)</f>
        <v>4030.6900000000005</v>
      </c>
      <c r="J17" s="3"/>
      <c r="K17" s="3">
        <f>SUM(K11:K12)</f>
        <v>0</v>
      </c>
      <c r="L17" s="3"/>
      <c r="M17" s="3">
        <f>SUM(M11:M12)</f>
        <v>0</v>
      </c>
      <c r="N17" s="7"/>
    </row>
  </sheetData>
  <mergeCells count="13">
    <mergeCell ref="L8:M8"/>
    <mergeCell ref="H7:M7"/>
    <mergeCell ref="H8:I8"/>
    <mergeCell ref="J8:K8"/>
    <mergeCell ref="A17:C17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F1">
      <selection activeCell="C11" sqref="C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335</v>
      </c>
    </row>
    <row r="3" ht="20.25">
      <c r="A3" s="2" t="s">
        <v>15</v>
      </c>
    </row>
    <row r="4" ht="20.25">
      <c r="A4" s="2" t="s">
        <v>16</v>
      </c>
    </row>
    <row r="5" ht="20.25">
      <c r="H5" s="2" t="s">
        <v>320</v>
      </c>
    </row>
    <row r="7" spans="1:13" ht="27.75" customHeight="1">
      <c r="A7" s="44" t="s">
        <v>0</v>
      </c>
      <c r="B7" s="44" t="s">
        <v>1</v>
      </c>
      <c r="C7" s="38" t="s">
        <v>17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33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19</v>
      </c>
      <c r="I8" s="42"/>
      <c r="J8" s="38"/>
      <c r="K8" s="39"/>
      <c r="L8" s="38"/>
      <c r="M8" s="39"/>
    </row>
    <row r="9" spans="1:13" ht="36.7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18</v>
      </c>
      <c r="C11" s="9">
        <v>4</v>
      </c>
      <c r="D11" s="11">
        <v>59714</v>
      </c>
      <c r="E11" s="11">
        <f>C11*D11</f>
        <v>238856</v>
      </c>
      <c r="F11" s="12">
        <f>D11*7%+D11</f>
        <v>63893.98</v>
      </c>
      <c r="G11" s="13">
        <f>C11*F11</f>
        <v>255575.92</v>
      </c>
      <c r="H11" s="9">
        <v>4</v>
      </c>
      <c r="I11" s="13">
        <f>G11*1</f>
        <v>255575.92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20</v>
      </c>
      <c r="C12" s="9">
        <v>1</v>
      </c>
      <c r="D12" s="11">
        <v>43836</v>
      </c>
      <c r="E12" s="11">
        <f>C12*D12</f>
        <v>43836</v>
      </c>
      <c r="F12" s="12">
        <f>D12*7%+D12</f>
        <v>46904.520000000004</v>
      </c>
      <c r="G12" s="13">
        <f>C12*F12</f>
        <v>46904.520000000004</v>
      </c>
      <c r="H12" s="9">
        <f>C12*1</f>
        <v>1</v>
      </c>
      <c r="I12" s="13">
        <f>G12*1</f>
        <v>46904.520000000004</v>
      </c>
      <c r="J12" s="9"/>
      <c r="K12" s="13"/>
      <c r="L12" s="14"/>
      <c r="M12" s="14"/>
      <c r="N12" s="7"/>
    </row>
    <row r="13" spans="1:14" ht="60" customHeight="1">
      <c r="A13" s="9">
        <v>3</v>
      </c>
      <c r="B13" s="10" t="s">
        <v>21</v>
      </c>
      <c r="C13" s="9">
        <v>1</v>
      </c>
      <c r="D13" s="11">
        <v>21223</v>
      </c>
      <c r="E13" s="11">
        <f>C13*D13</f>
        <v>21223</v>
      </c>
      <c r="F13" s="12">
        <f>D13*7%+D13</f>
        <v>22708.61</v>
      </c>
      <c r="G13" s="13">
        <f>C13*F13</f>
        <v>22708.61</v>
      </c>
      <c r="H13" s="9">
        <f>C13*1</f>
        <v>1</v>
      </c>
      <c r="I13" s="13">
        <f>G13*1</f>
        <v>22708.61</v>
      </c>
      <c r="J13" s="9"/>
      <c r="K13" s="13"/>
      <c r="L13" s="9"/>
      <c r="M13" s="13"/>
      <c r="N13" s="7"/>
    </row>
    <row r="14" spans="1:14" ht="66.75" customHeight="1">
      <c r="A14" s="9">
        <v>4</v>
      </c>
      <c r="B14" s="10" t="s">
        <v>22</v>
      </c>
      <c r="C14" s="9">
        <v>3</v>
      </c>
      <c r="D14" s="11">
        <v>16421</v>
      </c>
      <c r="E14" s="11">
        <f>C14*D14</f>
        <v>49263</v>
      </c>
      <c r="F14" s="12">
        <f>D14*7%+D14</f>
        <v>17570.47</v>
      </c>
      <c r="G14" s="13">
        <f>C14*F14</f>
        <v>52711.41</v>
      </c>
      <c r="H14" s="9">
        <f>C14*1</f>
        <v>3</v>
      </c>
      <c r="I14" s="13">
        <f>G14*1</f>
        <v>52711.41</v>
      </c>
      <c r="J14" s="9"/>
      <c r="K14" s="13"/>
      <c r="L14" s="9"/>
      <c r="M14" s="13"/>
      <c r="N14" s="7"/>
    </row>
    <row r="15" spans="1:14" ht="78" customHeight="1">
      <c r="A15" s="43" t="s">
        <v>6</v>
      </c>
      <c r="B15" s="43"/>
      <c r="C15" s="43"/>
      <c r="D15" s="5"/>
      <c r="E15" s="6">
        <f>SUM(E11:E14)</f>
        <v>353178</v>
      </c>
      <c r="F15" s="3"/>
      <c r="G15" s="3">
        <f>SUM(G11:G14)</f>
        <v>377900.45999999996</v>
      </c>
      <c r="H15" s="4"/>
      <c r="I15" s="3">
        <f>SUM(I11:I14)</f>
        <v>377900.45999999996</v>
      </c>
      <c r="J15" s="3"/>
      <c r="K15" s="3">
        <f>SUM(K11:K14)</f>
        <v>0</v>
      </c>
      <c r="L15" s="3"/>
      <c r="M15" s="3">
        <f>SUM(M11:M14)</f>
        <v>0</v>
      </c>
      <c r="N15" s="7"/>
    </row>
  </sheetData>
  <mergeCells count="13">
    <mergeCell ref="A15:C15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E4">
      <selection activeCell="F11" sqref="F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5.75">
      <c r="G1" s="18" t="s">
        <v>348</v>
      </c>
    </row>
    <row r="3" ht="20.25">
      <c r="A3" s="2" t="s">
        <v>212</v>
      </c>
    </row>
    <row r="4" ht="20.25">
      <c r="A4" s="2" t="s">
        <v>213</v>
      </c>
    </row>
    <row r="5" ht="20.25">
      <c r="H5" s="2" t="s">
        <v>326</v>
      </c>
    </row>
    <row r="7" spans="1:13" ht="27.75" customHeight="1">
      <c r="A7" s="44" t="s">
        <v>0</v>
      </c>
      <c r="B7" s="44" t="s">
        <v>1</v>
      </c>
      <c r="C7" s="38" t="s">
        <v>214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8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39</v>
      </c>
      <c r="I8" s="42"/>
      <c r="J8" s="41" t="s">
        <v>331</v>
      </c>
      <c r="K8" s="42"/>
      <c r="L8" s="38"/>
      <c r="M8" s="39"/>
    </row>
    <row r="9" spans="1:13" ht="34.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98.25" customHeight="1">
      <c r="A11" s="9">
        <v>1</v>
      </c>
      <c r="B11" s="10" t="s">
        <v>215</v>
      </c>
      <c r="C11" s="9">
        <v>100</v>
      </c>
      <c r="D11" s="11">
        <v>24</v>
      </c>
      <c r="E11" s="11">
        <f>C11*D11</f>
        <v>2400</v>
      </c>
      <c r="F11" s="12">
        <f>D11*22%+D11</f>
        <v>29.28</v>
      </c>
      <c r="G11" s="13">
        <f>C11*F11</f>
        <v>2928</v>
      </c>
      <c r="H11" s="9">
        <v>36</v>
      </c>
      <c r="I11" s="13">
        <v>1054.08</v>
      </c>
      <c r="J11" s="9">
        <v>64</v>
      </c>
      <c r="K11" s="13">
        <v>1873.92</v>
      </c>
      <c r="L11" s="9"/>
      <c r="M11" s="13"/>
      <c r="N11" s="7"/>
    </row>
    <row r="12" spans="1:14" ht="78" customHeight="1">
      <c r="A12" s="43" t="s">
        <v>6</v>
      </c>
      <c r="B12" s="43"/>
      <c r="C12" s="43"/>
      <c r="D12" s="5"/>
      <c r="E12" s="6">
        <f>SUM(E11:E11)</f>
        <v>2400</v>
      </c>
      <c r="F12" s="3"/>
      <c r="G12" s="3">
        <f>SUM(G11:G11)</f>
        <v>2928</v>
      </c>
      <c r="H12" s="4"/>
      <c r="I12" s="3">
        <f>SUM(I11)</f>
        <v>1054.08</v>
      </c>
      <c r="J12" s="3"/>
      <c r="K12" s="3">
        <f>SUM(K11:K11)</f>
        <v>1873.92</v>
      </c>
      <c r="L12" s="3"/>
      <c r="M12" s="3">
        <f>SUM(M11:M11)</f>
        <v>0</v>
      </c>
      <c r="N12" s="7"/>
    </row>
  </sheetData>
  <mergeCells count="13">
    <mergeCell ref="A12:C12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pane xSplit="11610" topLeftCell="A1" activePane="topLeft" state="split"/>
      <selection pane="topLeft" activeCell="G1" sqref="G1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5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5.75">
      <c r="G1" s="18" t="s">
        <v>352</v>
      </c>
    </row>
    <row r="3" ht="20.25">
      <c r="A3" s="2" t="s">
        <v>216</v>
      </c>
    </row>
    <row r="4" ht="20.25">
      <c r="A4" s="2" t="s">
        <v>135</v>
      </c>
    </row>
    <row r="5" ht="20.25">
      <c r="H5" s="2" t="s">
        <v>317</v>
      </c>
    </row>
    <row r="7" spans="1:13" ht="47.25" customHeight="1">
      <c r="A7" s="44" t="s">
        <v>0</v>
      </c>
      <c r="B7" s="44" t="s">
        <v>1</v>
      </c>
      <c r="C7" s="38" t="s">
        <v>217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2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318</v>
      </c>
      <c r="I8" s="42"/>
      <c r="J8" s="38"/>
      <c r="K8" s="39"/>
      <c r="L8" s="38"/>
      <c r="M8" s="39"/>
    </row>
    <row r="9" spans="1:13" ht="39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7.7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53.25" customHeight="1">
      <c r="A11" s="9">
        <v>1</v>
      </c>
      <c r="B11" s="10" t="s">
        <v>218</v>
      </c>
      <c r="C11" s="9">
        <v>12</v>
      </c>
      <c r="D11" s="11">
        <v>8400</v>
      </c>
      <c r="E11" s="11">
        <f>C11*D11</f>
        <v>100800</v>
      </c>
      <c r="F11" s="12">
        <f>D11*7%+D11</f>
        <v>8988</v>
      </c>
      <c r="G11" s="13">
        <f>C11*F11</f>
        <v>107856</v>
      </c>
      <c r="H11" s="9">
        <f>C11*1</f>
        <v>12</v>
      </c>
      <c r="I11" s="13">
        <f>G11*1</f>
        <v>107856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219</v>
      </c>
      <c r="C12" s="9">
        <v>20</v>
      </c>
      <c r="D12" s="11">
        <v>3100</v>
      </c>
      <c r="E12" s="11">
        <f>C12*D12</f>
        <v>62000</v>
      </c>
      <c r="F12" s="12">
        <f>D12*7%+D12</f>
        <v>3317</v>
      </c>
      <c r="G12" s="13">
        <f>C12*F12</f>
        <v>66340</v>
      </c>
      <c r="H12" s="9">
        <f>C12*1</f>
        <v>20</v>
      </c>
      <c r="I12" s="13">
        <f>G12*1</f>
        <v>66340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220</v>
      </c>
      <c r="C13" s="9">
        <v>30</v>
      </c>
      <c r="D13" s="11">
        <v>5400</v>
      </c>
      <c r="E13" s="11">
        <f>C13*D13</f>
        <v>162000</v>
      </c>
      <c r="F13" s="12">
        <f>D13*7%+D13</f>
        <v>5778</v>
      </c>
      <c r="G13" s="13">
        <f>C13*F13</f>
        <v>173340</v>
      </c>
      <c r="H13" s="9">
        <f>C13*1</f>
        <v>30</v>
      </c>
      <c r="I13" s="13">
        <f>G13*1</f>
        <v>173340</v>
      </c>
      <c r="J13" s="14"/>
      <c r="K13" s="14"/>
      <c r="L13" s="14"/>
      <c r="M13" s="14"/>
    </row>
    <row r="14" spans="1:13" ht="53.25" customHeight="1">
      <c r="A14" s="9">
        <v>5</v>
      </c>
      <c r="B14" s="10" t="s">
        <v>221</v>
      </c>
      <c r="C14" s="9">
        <v>6</v>
      </c>
      <c r="D14" s="11">
        <v>7000</v>
      </c>
      <c r="E14" s="11">
        <f>C14*D14</f>
        <v>42000</v>
      </c>
      <c r="F14" s="12">
        <f>D14*7%+D14</f>
        <v>7490</v>
      </c>
      <c r="G14" s="13">
        <f>C14*F14</f>
        <v>44940</v>
      </c>
      <c r="H14" s="9">
        <f>C14*1</f>
        <v>6</v>
      </c>
      <c r="I14" s="13">
        <f>G14*1</f>
        <v>44940</v>
      </c>
      <c r="J14" s="14"/>
      <c r="K14" s="14"/>
      <c r="L14" s="14"/>
      <c r="M14" s="14"/>
    </row>
    <row r="15" spans="1:13" ht="78" customHeight="1">
      <c r="A15" s="43" t="s">
        <v>6</v>
      </c>
      <c r="B15" s="43"/>
      <c r="C15" s="43"/>
      <c r="D15" s="5"/>
      <c r="E15" s="6">
        <f>SUM(E11:E14)</f>
        <v>366800</v>
      </c>
      <c r="F15" s="3"/>
      <c r="G15" s="3">
        <f>SUM(G11:G14)</f>
        <v>392476</v>
      </c>
      <c r="H15" s="4"/>
      <c r="I15" s="3">
        <f>SUM(I11:I14)</f>
        <v>392476</v>
      </c>
      <c r="J15" s="3"/>
      <c r="K15" s="3">
        <f>SUM(K11:K14)</f>
        <v>0</v>
      </c>
      <c r="L15" s="3"/>
      <c r="M15" s="3">
        <f>SUM(M11:M14)</f>
        <v>0</v>
      </c>
    </row>
  </sheetData>
  <mergeCells count="13">
    <mergeCell ref="L8:M8"/>
    <mergeCell ref="H7:M7"/>
    <mergeCell ref="H8:I8"/>
    <mergeCell ref="J8:K8"/>
    <mergeCell ref="A15:C15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workbookViewId="0" topLeftCell="A1">
      <selection activeCell="C11" sqref="C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8.75390625" style="0" customWidth="1"/>
    <col min="13" max="13" width="19.625" style="0" customWidth="1"/>
    <col min="14" max="14" width="20.875" style="0" customWidth="1"/>
  </cols>
  <sheetData>
    <row r="1" ht="18">
      <c r="G1" s="8" t="s">
        <v>349</v>
      </c>
    </row>
    <row r="3" ht="20.25">
      <c r="A3" s="2" t="s">
        <v>222</v>
      </c>
    </row>
    <row r="4" ht="20.25">
      <c r="A4" s="2" t="s">
        <v>223</v>
      </c>
    </row>
    <row r="5" ht="20.25">
      <c r="H5" s="2" t="s">
        <v>300</v>
      </c>
    </row>
    <row r="7" spans="1:13" ht="39.75" customHeight="1">
      <c r="A7" s="44" t="s">
        <v>0</v>
      </c>
      <c r="B7" s="44" t="s">
        <v>1</v>
      </c>
      <c r="C7" s="38" t="s">
        <v>224</v>
      </c>
      <c r="D7" s="47"/>
      <c r="E7" s="47"/>
      <c r="F7" s="47"/>
      <c r="G7" s="39"/>
      <c r="H7" s="40" t="s">
        <v>350</v>
      </c>
      <c r="I7" s="40"/>
      <c r="J7" s="40"/>
      <c r="K7" s="40"/>
      <c r="L7" s="40"/>
      <c r="M7" s="40"/>
    </row>
    <row r="8" spans="1:13" ht="41.2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334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10</v>
      </c>
      <c r="M10" s="15">
        <v>11</v>
      </c>
    </row>
    <row r="11" spans="1:13" ht="53.25" customHeight="1">
      <c r="A11" s="9">
        <v>1</v>
      </c>
      <c r="B11" s="10" t="s">
        <v>225</v>
      </c>
      <c r="C11" s="9">
        <v>6</v>
      </c>
      <c r="D11" s="11">
        <v>540</v>
      </c>
      <c r="E11" s="11">
        <f aca="true" t="shared" si="0" ref="E11:E42">C11*D11</f>
        <v>3240</v>
      </c>
      <c r="F11" s="12">
        <f>D11*22%+D11</f>
        <v>658.8</v>
      </c>
      <c r="G11" s="13">
        <f aca="true" t="shared" si="1" ref="G11:G42">C11*F11</f>
        <v>3952.7999999999997</v>
      </c>
      <c r="H11" s="9">
        <f aca="true" t="shared" si="2" ref="H11:H42">C11*1</f>
        <v>6</v>
      </c>
      <c r="I11" s="13">
        <f aca="true" t="shared" si="3" ref="I11:I42">G11*1</f>
        <v>3952.7999999999997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226</v>
      </c>
      <c r="C12" s="9">
        <v>11</v>
      </c>
      <c r="D12" s="11">
        <v>314</v>
      </c>
      <c r="E12" s="11">
        <f t="shared" si="0"/>
        <v>3454</v>
      </c>
      <c r="F12" s="12">
        <f aca="true" t="shared" si="4" ref="F12:F111">D12*22%+D12</f>
        <v>383.08</v>
      </c>
      <c r="G12" s="13">
        <f t="shared" si="1"/>
        <v>4213.88</v>
      </c>
      <c r="H12" s="9">
        <f t="shared" si="2"/>
        <v>11</v>
      </c>
      <c r="I12" s="13">
        <f t="shared" si="3"/>
        <v>4213.88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227</v>
      </c>
      <c r="C13" s="9">
        <v>4</v>
      </c>
      <c r="D13" s="11">
        <v>337</v>
      </c>
      <c r="E13" s="11">
        <f t="shared" si="0"/>
        <v>1348</v>
      </c>
      <c r="F13" s="12">
        <f t="shared" si="4"/>
        <v>411.14</v>
      </c>
      <c r="G13" s="13">
        <f t="shared" si="1"/>
        <v>1644.56</v>
      </c>
      <c r="H13" s="9">
        <f t="shared" si="2"/>
        <v>4</v>
      </c>
      <c r="I13" s="13">
        <f t="shared" si="3"/>
        <v>1644.56</v>
      </c>
      <c r="J13" s="14"/>
      <c r="K13" s="14"/>
      <c r="L13" s="14"/>
      <c r="M13" s="14"/>
    </row>
    <row r="14" spans="1:13" ht="53.25" customHeight="1">
      <c r="A14" s="9">
        <v>4</v>
      </c>
      <c r="B14" s="10" t="s">
        <v>228</v>
      </c>
      <c r="C14" s="9">
        <v>1</v>
      </c>
      <c r="D14" s="11">
        <v>1800</v>
      </c>
      <c r="E14" s="11">
        <f t="shared" si="0"/>
        <v>1800</v>
      </c>
      <c r="F14" s="12">
        <f t="shared" si="4"/>
        <v>2196</v>
      </c>
      <c r="G14" s="13">
        <f t="shared" si="1"/>
        <v>2196</v>
      </c>
      <c r="H14" s="9">
        <f t="shared" si="2"/>
        <v>1</v>
      </c>
      <c r="I14" s="13">
        <f t="shared" si="3"/>
        <v>2196</v>
      </c>
      <c r="J14" s="14"/>
      <c r="K14" s="14"/>
      <c r="L14" s="14"/>
      <c r="M14" s="14"/>
    </row>
    <row r="15" spans="1:13" ht="53.25" customHeight="1">
      <c r="A15" s="9">
        <v>5</v>
      </c>
      <c r="B15" s="10" t="s">
        <v>229</v>
      </c>
      <c r="C15" s="9">
        <v>1</v>
      </c>
      <c r="D15" s="11">
        <v>550</v>
      </c>
      <c r="E15" s="11">
        <f t="shared" si="0"/>
        <v>550</v>
      </c>
      <c r="F15" s="12">
        <f t="shared" si="4"/>
        <v>671</v>
      </c>
      <c r="G15" s="13">
        <f t="shared" si="1"/>
        <v>671</v>
      </c>
      <c r="H15" s="9">
        <f t="shared" si="2"/>
        <v>1</v>
      </c>
      <c r="I15" s="13">
        <f t="shared" si="3"/>
        <v>671</v>
      </c>
      <c r="J15" s="14"/>
      <c r="K15" s="14"/>
      <c r="L15" s="14"/>
      <c r="M15" s="14"/>
    </row>
    <row r="16" spans="1:13" ht="53.25" customHeight="1">
      <c r="A16" s="9">
        <v>6</v>
      </c>
      <c r="B16" s="10" t="s">
        <v>230</v>
      </c>
      <c r="C16" s="9">
        <v>1</v>
      </c>
      <c r="D16" s="11">
        <v>1812</v>
      </c>
      <c r="E16" s="11">
        <f t="shared" si="0"/>
        <v>1812</v>
      </c>
      <c r="F16" s="12">
        <f t="shared" si="4"/>
        <v>2210.64</v>
      </c>
      <c r="G16" s="13">
        <f t="shared" si="1"/>
        <v>2210.64</v>
      </c>
      <c r="H16" s="9">
        <f t="shared" si="2"/>
        <v>1</v>
      </c>
      <c r="I16" s="13">
        <f t="shared" si="3"/>
        <v>2210.64</v>
      </c>
      <c r="J16" s="14"/>
      <c r="K16" s="14"/>
      <c r="L16" s="14"/>
      <c r="M16" s="14"/>
    </row>
    <row r="17" spans="1:13" ht="53.25" customHeight="1">
      <c r="A17" s="9">
        <v>7</v>
      </c>
      <c r="B17" s="10" t="s">
        <v>231</v>
      </c>
      <c r="C17" s="9">
        <v>1</v>
      </c>
      <c r="D17" s="11">
        <v>2900</v>
      </c>
      <c r="E17" s="11">
        <f t="shared" si="0"/>
        <v>2900</v>
      </c>
      <c r="F17" s="12">
        <f t="shared" si="4"/>
        <v>3538</v>
      </c>
      <c r="G17" s="13">
        <f t="shared" si="1"/>
        <v>3538</v>
      </c>
      <c r="H17" s="9">
        <f t="shared" si="2"/>
        <v>1</v>
      </c>
      <c r="I17" s="13">
        <f t="shared" si="3"/>
        <v>3538</v>
      </c>
      <c r="J17" s="14"/>
      <c r="K17" s="14"/>
      <c r="L17" s="14"/>
      <c r="M17" s="14"/>
    </row>
    <row r="18" spans="1:13" ht="53.25" customHeight="1">
      <c r="A18" s="9">
        <v>8</v>
      </c>
      <c r="B18" s="10" t="s">
        <v>232</v>
      </c>
      <c r="C18" s="9">
        <v>3</v>
      </c>
      <c r="D18" s="11">
        <v>358</v>
      </c>
      <c r="E18" s="11">
        <f t="shared" si="0"/>
        <v>1074</v>
      </c>
      <c r="F18" s="12">
        <f t="shared" si="4"/>
        <v>436.76</v>
      </c>
      <c r="G18" s="13">
        <f t="shared" si="1"/>
        <v>1310.28</v>
      </c>
      <c r="H18" s="9">
        <f t="shared" si="2"/>
        <v>3</v>
      </c>
      <c r="I18" s="13">
        <f t="shared" si="3"/>
        <v>1310.28</v>
      </c>
      <c r="J18" s="14"/>
      <c r="K18" s="14"/>
      <c r="L18" s="14"/>
      <c r="M18" s="14"/>
    </row>
    <row r="19" spans="1:13" ht="53.25" customHeight="1">
      <c r="A19" s="9">
        <v>9</v>
      </c>
      <c r="B19" s="10" t="s">
        <v>233</v>
      </c>
      <c r="C19" s="9">
        <v>1</v>
      </c>
      <c r="D19" s="11">
        <v>390</v>
      </c>
      <c r="E19" s="11">
        <f t="shared" si="0"/>
        <v>390</v>
      </c>
      <c r="F19" s="12">
        <f t="shared" si="4"/>
        <v>475.8</v>
      </c>
      <c r="G19" s="13">
        <f t="shared" si="1"/>
        <v>475.8</v>
      </c>
      <c r="H19" s="9">
        <f t="shared" si="2"/>
        <v>1</v>
      </c>
      <c r="I19" s="13">
        <f t="shared" si="3"/>
        <v>475.8</v>
      </c>
      <c r="J19" s="14"/>
      <c r="K19" s="14"/>
      <c r="L19" s="14"/>
      <c r="M19" s="14"/>
    </row>
    <row r="20" spans="1:13" ht="53.25" customHeight="1">
      <c r="A20" s="9">
        <v>10</v>
      </c>
      <c r="B20" s="10" t="s">
        <v>234</v>
      </c>
      <c r="C20" s="9">
        <v>6</v>
      </c>
      <c r="D20" s="11">
        <v>335</v>
      </c>
      <c r="E20" s="11">
        <f t="shared" si="0"/>
        <v>2010</v>
      </c>
      <c r="F20" s="12">
        <f t="shared" si="4"/>
        <v>408.7</v>
      </c>
      <c r="G20" s="13">
        <f t="shared" si="1"/>
        <v>2452.2</v>
      </c>
      <c r="H20" s="9">
        <f t="shared" si="2"/>
        <v>6</v>
      </c>
      <c r="I20" s="13">
        <f t="shared" si="3"/>
        <v>2452.2</v>
      </c>
      <c r="J20" s="14"/>
      <c r="K20" s="14"/>
      <c r="L20" s="14"/>
      <c r="M20" s="14"/>
    </row>
    <row r="21" spans="1:13" ht="53.25" customHeight="1">
      <c r="A21" s="9">
        <v>11</v>
      </c>
      <c r="B21" s="10" t="s">
        <v>235</v>
      </c>
      <c r="C21" s="9">
        <v>1</v>
      </c>
      <c r="D21" s="11">
        <v>1800</v>
      </c>
      <c r="E21" s="11">
        <f t="shared" si="0"/>
        <v>1800</v>
      </c>
      <c r="F21" s="12">
        <f t="shared" si="4"/>
        <v>2196</v>
      </c>
      <c r="G21" s="13">
        <f t="shared" si="1"/>
        <v>2196</v>
      </c>
      <c r="H21" s="9">
        <f t="shared" si="2"/>
        <v>1</v>
      </c>
      <c r="I21" s="13">
        <f t="shared" si="3"/>
        <v>2196</v>
      </c>
      <c r="J21" s="14"/>
      <c r="K21" s="14"/>
      <c r="L21" s="14"/>
      <c r="M21" s="14"/>
    </row>
    <row r="22" spans="1:13" ht="53.25" customHeight="1">
      <c r="A22" s="9">
        <v>12</v>
      </c>
      <c r="B22" s="10" t="s">
        <v>236</v>
      </c>
      <c r="C22" s="9">
        <v>1</v>
      </c>
      <c r="D22" s="11">
        <v>300</v>
      </c>
      <c r="E22" s="11">
        <f t="shared" si="0"/>
        <v>300</v>
      </c>
      <c r="F22" s="12">
        <f t="shared" si="4"/>
        <v>366</v>
      </c>
      <c r="G22" s="13">
        <f t="shared" si="1"/>
        <v>366</v>
      </c>
      <c r="H22" s="9">
        <f t="shared" si="2"/>
        <v>1</v>
      </c>
      <c r="I22" s="13">
        <f t="shared" si="3"/>
        <v>366</v>
      </c>
      <c r="J22" s="14"/>
      <c r="K22" s="14"/>
      <c r="L22" s="14"/>
      <c r="M22" s="14"/>
    </row>
    <row r="23" spans="1:13" ht="53.25" customHeight="1">
      <c r="A23" s="9">
        <v>13</v>
      </c>
      <c r="B23" s="10" t="s">
        <v>237</v>
      </c>
      <c r="C23" s="9">
        <v>1</v>
      </c>
      <c r="D23" s="11">
        <v>870</v>
      </c>
      <c r="E23" s="11">
        <f t="shared" si="0"/>
        <v>870</v>
      </c>
      <c r="F23" s="12">
        <f t="shared" si="4"/>
        <v>1061.4</v>
      </c>
      <c r="G23" s="13">
        <f t="shared" si="1"/>
        <v>1061.4</v>
      </c>
      <c r="H23" s="9">
        <f t="shared" si="2"/>
        <v>1</v>
      </c>
      <c r="I23" s="13">
        <f t="shared" si="3"/>
        <v>1061.4</v>
      </c>
      <c r="J23" s="14"/>
      <c r="K23" s="14"/>
      <c r="L23" s="14"/>
      <c r="M23" s="14"/>
    </row>
    <row r="24" spans="1:13" ht="53.25" customHeight="1">
      <c r="A24" s="9">
        <v>14</v>
      </c>
      <c r="B24" s="10" t="s">
        <v>238</v>
      </c>
      <c r="C24" s="9">
        <v>1</v>
      </c>
      <c r="D24" s="11">
        <v>450</v>
      </c>
      <c r="E24" s="11">
        <f t="shared" si="0"/>
        <v>450</v>
      </c>
      <c r="F24" s="12">
        <f t="shared" si="4"/>
        <v>549</v>
      </c>
      <c r="G24" s="13">
        <f t="shared" si="1"/>
        <v>549</v>
      </c>
      <c r="H24" s="9">
        <f t="shared" si="2"/>
        <v>1</v>
      </c>
      <c r="I24" s="13">
        <f t="shared" si="3"/>
        <v>549</v>
      </c>
      <c r="J24" s="14"/>
      <c r="K24" s="14"/>
      <c r="L24" s="14"/>
      <c r="M24" s="14"/>
    </row>
    <row r="25" spans="1:13" ht="53.25" customHeight="1">
      <c r="A25" s="9">
        <v>15</v>
      </c>
      <c r="B25" s="10" t="s">
        <v>239</v>
      </c>
      <c r="C25" s="9">
        <v>1</v>
      </c>
      <c r="D25" s="11">
        <v>882</v>
      </c>
      <c r="E25" s="11">
        <f t="shared" si="0"/>
        <v>882</v>
      </c>
      <c r="F25" s="12">
        <f t="shared" si="4"/>
        <v>1076.04</v>
      </c>
      <c r="G25" s="13">
        <f t="shared" si="1"/>
        <v>1076.04</v>
      </c>
      <c r="H25" s="9">
        <f t="shared" si="2"/>
        <v>1</v>
      </c>
      <c r="I25" s="13">
        <f t="shared" si="3"/>
        <v>1076.04</v>
      </c>
      <c r="J25" s="14"/>
      <c r="K25" s="14"/>
      <c r="L25" s="14"/>
      <c r="M25" s="14"/>
    </row>
    <row r="26" spans="1:13" ht="53.25" customHeight="1">
      <c r="A26" s="9">
        <v>16</v>
      </c>
      <c r="B26" s="10" t="s">
        <v>240</v>
      </c>
      <c r="C26" s="9">
        <v>6</v>
      </c>
      <c r="D26" s="11">
        <v>100</v>
      </c>
      <c r="E26" s="11">
        <f t="shared" si="0"/>
        <v>600</v>
      </c>
      <c r="F26" s="12">
        <f t="shared" si="4"/>
        <v>122</v>
      </c>
      <c r="G26" s="13">
        <f t="shared" si="1"/>
        <v>732</v>
      </c>
      <c r="H26" s="9">
        <f t="shared" si="2"/>
        <v>6</v>
      </c>
      <c r="I26" s="13">
        <f t="shared" si="3"/>
        <v>732</v>
      </c>
      <c r="J26" s="14"/>
      <c r="K26" s="14"/>
      <c r="L26" s="14"/>
      <c r="M26" s="14"/>
    </row>
    <row r="27" spans="1:13" ht="53.25" customHeight="1">
      <c r="A27" s="9">
        <v>17</v>
      </c>
      <c r="B27" s="10" t="s">
        <v>241</v>
      </c>
      <c r="C27" s="9">
        <v>6</v>
      </c>
      <c r="D27" s="11">
        <v>275</v>
      </c>
      <c r="E27" s="11">
        <f t="shared" si="0"/>
        <v>1650</v>
      </c>
      <c r="F27" s="12">
        <f t="shared" si="4"/>
        <v>335.5</v>
      </c>
      <c r="G27" s="13">
        <f t="shared" si="1"/>
        <v>2013</v>
      </c>
      <c r="H27" s="9">
        <f t="shared" si="2"/>
        <v>6</v>
      </c>
      <c r="I27" s="13">
        <f t="shared" si="3"/>
        <v>2013</v>
      </c>
      <c r="J27" s="14"/>
      <c r="K27" s="14"/>
      <c r="L27" s="14"/>
      <c r="M27" s="14"/>
    </row>
    <row r="28" spans="1:13" ht="53.25" customHeight="1">
      <c r="A28" s="9">
        <v>18</v>
      </c>
      <c r="B28" s="10" t="s">
        <v>242</v>
      </c>
      <c r="C28" s="9">
        <v>6</v>
      </c>
      <c r="D28" s="11">
        <v>1750</v>
      </c>
      <c r="E28" s="11">
        <f t="shared" si="0"/>
        <v>10500</v>
      </c>
      <c r="F28" s="12">
        <f t="shared" si="4"/>
        <v>2135</v>
      </c>
      <c r="G28" s="13">
        <f t="shared" si="1"/>
        <v>12810</v>
      </c>
      <c r="H28" s="9">
        <f t="shared" si="2"/>
        <v>6</v>
      </c>
      <c r="I28" s="13">
        <f t="shared" si="3"/>
        <v>12810</v>
      </c>
      <c r="J28" s="14"/>
      <c r="K28" s="14"/>
      <c r="L28" s="14"/>
      <c r="M28" s="14"/>
    </row>
    <row r="29" spans="1:13" ht="53.25" customHeight="1">
      <c r="A29" s="9">
        <v>19</v>
      </c>
      <c r="B29" s="10" t="s">
        <v>243</v>
      </c>
      <c r="C29" s="9">
        <v>4</v>
      </c>
      <c r="D29" s="11">
        <v>1020</v>
      </c>
      <c r="E29" s="11">
        <f t="shared" si="0"/>
        <v>4080</v>
      </c>
      <c r="F29" s="12">
        <f t="shared" si="4"/>
        <v>1244.4</v>
      </c>
      <c r="G29" s="13">
        <f t="shared" si="1"/>
        <v>4977.6</v>
      </c>
      <c r="H29" s="9">
        <f t="shared" si="2"/>
        <v>4</v>
      </c>
      <c r="I29" s="13">
        <f t="shared" si="3"/>
        <v>4977.6</v>
      </c>
      <c r="J29" s="14"/>
      <c r="K29" s="14"/>
      <c r="L29" s="14"/>
      <c r="M29" s="14"/>
    </row>
    <row r="30" spans="1:13" ht="53.25" customHeight="1">
      <c r="A30" s="9">
        <v>20</v>
      </c>
      <c r="B30" s="10" t="s">
        <v>244</v>
      </c>
      <c r="C30" s="9">
        <v>3</v>
      </c>
      <c r="D30" s="11">
        <v>306</v>
      </c>
      <c r="E30" s="11">
        <f t="shared" si="0"/>
        <v>918</v>
      </c>
      <c r="F30" s="12">
        <f t="shared" si="4"/>
        <v>373.32</v>
      </c>
      <c r="G30" s="13">
        <f t="shared" si="1"/>
        <v>1119.96</v>
      </c>
      <c r="H30" s="9">
        <f t="shared" si="2"/>
        <v>3</v>
      </c>
      <c r="I30" s="13">
        <f t="shared" si="3"/>
        <v>1119.96</v>
      </c>
      <c r="J30" s="14"/>
      <c r="K30" s="14"/>
      <c r="L30" s="14"/>
      <c r="M30" s="14"/>
    </row>
    <row r="31" spans="1:13" ht="53.25" customHeight="1">
      <c r="A31" s="9">
        <v>21</v>
      </c>
      <c r="B31" s="10" t="s">
        <v>245</v>
      </c>
      <c r="C31" s="9">
        <v>1</v>
      </c>
      <c r="D31" s="11">
        <v>485</v>
      </c>
      <c r="E31" s="11">
        <f t="shared" si="0"/>
        <v>485</v>
      </c>
      <c r="F31" s="12">
        <f t="shared" si="4"/>
        <v>591.7</v>
      </c>
      <c r="G31" s="13">
        <f t="shared" si="1"/>
        <v>591.7</v>
      </c>
      <c r="H31" s="9">
        <f t="shared" si="2"/>
        <v>1</v>
      </c>
      <c r="I31" s="13">
        <f t="shared" si="3"/>
        <v>591.7</v>
      </c>
      <c r="J31" s="14"/>
      <c r="K31" s="14"/>
      <c r="L31" s="14"/>
      <c r="M31" s="14"/>
    </row>
    <row r="32" spans="1:13" ht="53.25" customHeight="1">
      <c r="A32" s="9">
        <v>22</v>
      </c>
      <c r="B32" s="10" t="s">
        <v>246</v>
      </c>
      <c r="C32" s="9">
        <v>1</v>
      </c>
      <c r="D32" s="11">
        <v>766</v>
      </c>
      <c r="E32" s="11">
        <f t="shared" si="0"/>
        <v>766</v>
      </c>
      <c r="F32" s="12">
        <f t="shared" si="4"/>
        <v>934.52</v>
      </c>
      <c r="G32" s="13">
        <f t="shared" si="1"/>
        <v>934.52</v>
      </c>
      <c r="H32" s="9">
        <f t="shared" si="2"/>
        <v>1</v>
      </c>
      <c r="I32" s="13">
        <f t="shared" si="3"/>
        <v>934.52</v>
      </c>
      <c r="J32" s="14"/>
      <c r="K32" s="14"/>
      <c r="L32" s="14"/>
      <c r="M32" s="14"/>
    </row>
    <row r="33" spans="1:13" ht="53.25" customHeight="1">
      <c r="A33" s="9">
        <v>23</v>
      </c>
      <c r="B33" s="10" t="s">
        <v>247</v>
      </c>
      <c r="C33" s="9">
        <v>15</v>
      </c>
      <c r="D33" s="11">
        <v>177</v>
      </c>
      <c r="E33" s="11">
        <f t="shared" si="0"/>
        <v>2655</v>
      </c>
      <c r="F33" s="12">
        <f t="shared" si="4"/>
        <v>215.94</v>
      </c>
      <c r="G33" s="13">
        <f t="shared" si="1"/>
        <v>3239.1</v>
      </c>
      <c r="H33" s="9">
        <f t="shared" si="2"/>
        <v>15</v>
      </c>
      <c r="I33" s="13">
        <f t="shared" si="3"/>
        <v>3239.1</v>
      </c>
      <c r="J33" s="14"/>
      <c r="K33" s="14"/>
      <c r="L33" s="14"/>
      <c r="M33" s="14"/>
    </row>
    <row r="34" spans="1:13" ht="53.25" customHeight="1">
      <c r="A34" s="9">
        <v>24</v>
      </c>
      <c r="B34" s="10" t="s">
        <v>248</v>
      </c>
      <c r="C34" s="9">
        <v>1</v>
      </c>
      <c r="D34" s="11">
        <v>1350</v>
      </c>
      <c r="E34" s="11">
        <f t="shared" si="0"/>
        <v>1350</v>
      </c>
      <c r="F34" s="12">
        <f t="shared" si="4"/>
        <v>1647</v>
      </c>
      <c r="G34" s="13">
        <f t="shared" si="1"/>
        <v>1647</v>
      </c>
      <c r="H34" s="9">
        <f t="shared" si="2"/>
        <v>1</v>
      </c>
      <c r="I34" s="13">
        <f t="shared" si="3"/>
        <v>1647</v>
      </c>
      <c r="J34" s="14"/>
      <c r="K34" s="14"/>
      <c r="L34" s="14"/>
      <c r="M34" s="14"/>
    </row>
    <row r="35" spans="1:13" ht="53.25" customHeight="1">
      <c r="A35" s="9">
        <v>25</v>
      </c>
      <c r="B35" s="10" t="s">
        <v>249</v>
      </c>
      <c r="C35" s="9">
        <v>1</v>
      </c>
      <c r="D35" s="11">
        <v>1355</v>
      </c>
      <c r="E35" s="11">
        <f t="shared" si="0"/>
        <v>1355</v>
      </c>
      <c r="F35" s="12">
        <f t="shared" si="4"/>
        <v>1653.1</v>
      </c>
      <c r="G35" s="13">
        <f t="shared" si="1"/>
        <v>1653.1</v>
      </c>
      <c r="H35" s="9">
        <f t="shared" si="2"/>
        <v>1</v>
      </c>
      <c r="I35" s="13">
        <f t="shared" si="3"/>
        <v>1653.1</v>
      </c>
      <c r="J35" s="14"/>
      <c r="K35" s="14"/>
      <c r="L35" s="14"/>
      <c r="M35" s="14"/>
    </row>
    <row r="36" spans="1:13" ht="53.25" customHeight="1">
      <c r="A36" s="9">
        <v>26</v>
      </c>
      <c r="B36" s="10" t="s">
        <v>251</v>
      </c>
      <c r="C36" s="9">
        <v>1</v>
      </c>
      <c r="D36" s="11">
        <v>818</v>
      </c>
      <c r="E36" s="11">
        <f t="shared" si="0"/>
        <v>818</v>
      </c>
      <c r="F36" s="12">
        <f t="shared" si="4"/>
        <v>997.96</v>
      </c>
      <c r="G36" s="13">
        <f t="shared" si="1"/>
        <v>997.96</v>
      </c>
      <c r="H36" s="9">
        <f t="shared" si="2"/>
        <v>1</v>
      </c>
      <c r="I36" s="13">
        <f t="shared" si="3"/>
        <v>997.96</v>
      </c>
      <c r="J36" s="14"/>
      <c r="K36" s="14"/>
      <c r="L36" s="14"/>
      <c r="M36" s="14"/>
    </row>
    <row r="37" spans="1:13" ht="53.25" customHeight="1">
      <c r="A37" s="9">
        <v>27</v>
      </c>
      <c r="B37" s="10" t="s">
        <v>252</v>
      </c>
      <c r="C37" s="9">
        <v>2</v>
      </c>
      <c r="D37" s="11">
        <v>686</v>
      </c>
      <c r="E37" s="11">
        <f t="shared" si="0"/>
        <v>1372</v>
      </c>
      <c r="F37" s="12">
        <f t="shared" si="4"/>
        <v>836.92</v>
      </c>
      <c r="G37" s="13">
        <f t="shared" si="1"/>
        <v>1673.84</v>
      </c>
      <c r="H37" s="9">
        <f t="shared" si="2"/>
        <v>2</v>
      </c>
      <c r="I37" s="13">
        <f t="shared" si="3"/>
        <v>1673.84</v>
      </c>
      <c r="J37" s="14"/>
      <c r="K37" s="14"/>
      <c r="L37" s="14"/>
      <c r="M37" s="14"/>
    </row>
    <row r="38" spans="1:13" ht="53.25" customHeight="1">
      <c r="A38" s="9">
        <v>28</v>
      </c>
      <c r="B38" s="10" t="s">
        <v>253</v>
      </c>
      <c r="C38" s="9">
        <v>2</v>
      </c>
      <c r="D38" s="11">
        <v>620</v>
      </c>
      <c r="E38" s="11">
        <f t="shared" si="0"/>
        <v>1240</v>
      </c>
      <c r="F38" s="12">
        <f t="shared" si="4"/>
        <v>756.4</v>
      </c>
      <c r="G38" s="13">
        <f t="shared" si="1"/>
        <v>1512.8</v>
      </c>
      <c r="H38" s="9">
        <f t="shared" si="2"/>
        <v>2</v>
      </c>
      <c r="I38" s="13">
        <f t="shared" si="3"/>
        <v>1512.8</v>
      </c>
      <c r="J38" s="14"/>
      <c r="K38" s="14"/>
      <c r="L38" s="14"/>
      <c r="M38" s="14"/>
    </row>
    <row r="39" spans="1:13" ht="53.25" customHeight="1">
      <c r="A39" s="9">
        <v>29</v>
      </c>
      <c r="B39" s="10" t="s">
        <v>254</v>
      </c>
      <c r="C39" s="9">
        <v>1</v>
      </c>
      <c r="D39" s="11">
        <v>1900</v>
      </c>
      <c r="E39" s="11">
        <f t="shared" si="0"/>
        <v>1900</v>
      </c>
      <c r="F39" s="12">
        <f t="shared" si="4"/>
        <v>2318</v>
      </c>
      <c r="G39" s="13">
        <f t="shared" si="1"/>
        <v>2318</v>
      </c>
      <c r="H39" s="9">
        <f t="shared" si="2"/>
        <v>1</v>
      </c>
      <c r="I39" s="13">
        <f t="shared" si="3"/>
        <v>2318</v>
      </c>
      <c r="J39" s="14"/>
      <c r="K39" s="14"/>
      <c r="L39" s="14"/>
      <c r="M39" s="14"/>
    </row>
    <row r="40" spans="1:13" ht="53.25" customHeight="1">
      <c r="A40" s="9">
        <v>30</v>
      </c>
      <c r="B40" s="10" t="s">
        <v>255</v>
      </c>
      <c r="C40" s="9">
        <v>1</v>
      </c>
      <c r="D40" s="11">
        <v>783</v>
      </c>
      <c r="E40" s="11">
        <f t="shared" si="0"/>
        <v>783</v>
      </c>
      <c r="F40" s="12">
        <f t="shared" si="4"/>
        <v>955.26</v>
      </c>
      <c r="G40" s="13">
        <f t="shared" si="1"/>
        <v>955.26</v>
      </c>
      <c r="H40" s="9">
        <f t="shared" si="2"/>
        <v>1</v>
      </c>
      <c r="I40" s="13">
        <f t="shared" si="3"/>
        <v>955.26</v>
      </c>
      <c r="J40" s="14"/>
      <c r="K40" s="14"/>
      <c r="L40" s="14"/>
      <c r="M40" s="14"/>
    </row>
    <row r="41" spans="1:13" ht="53.25" customHeight="1">
      <c r="A41" s="9">
        <v>31</v>
      </c>
      <c r="B41" s="10" t="s">
        <v>257</v>
      </c>
      <c r="C41" s="9">
        <v>1</v>
      </c>
      <c r="D41" s="11">
        <v>550</v>
      </c>
      <c r="E41" s="11">
        <f t="shared" si="0"/>
        <v>550</v>
      </c>
      <c r="F41" s="12">
        <f t="shared" si="4"/>
        <v>671</v>
      </c>
      <c r="G41" s="13">
        <f t="shared" si="1"/>
        <v>671</v>
      </c>
      <c r="H41" s="9">
        <f t="shared" si="2"/>
        <v>1</v>
      </c>
      <c r="I41" s="13">
        <f t="shared" si="3"/>
        <v>671</v>
      </c>
      <c r="J41" s="14"/>
      <c r="K41" s="14"/>
      <c r="L41" s="14"/>
      <c r="M41" s="14"/>
    </row>
    <row r="42" spans="1:13" ht="53.25" customHeight="1">
      <c r="A42" s="9">
        <v>32</v>
      </c>
      <c r="B42" s="10" t="s">
        <v>256</v>
      </c>
      <c r="C42" s="9">
        <v>1</v>
      </c>
      <c r="D42" s="11">
        <v>275</v>
      </c>
      <c r="E42" s="11">
        <f t="shared" si="0"/>
        <v>275</v>
      </c>
      <c r="F42" s="12">
        <f t="shared" si="4"/>
        <v>335.5</v>
      </c>
      <c r="G42" s="13">
        <f t="shared" si="1"/>
        <v>335.5</v>
      </c>
      <c r="H42" s="9">
        <f t="shared" si="2"/>
        <v>1</v>
      </c>
      <c r="I42" s="13">
        <f t="shared" si="3"/>
        <v>335.5</v>
      </c>
      <c r="J42" s="14"/>
      <c r="K42" s="14"/>
      <c r="L42" s="14"/>
      <c r="M42" s="14"/>
    </row>
    <row r="43" spans="1:13" ht="53.25" customHeight="1">
      <c r="A43" s="9">
        <v>33</v>
      </c>
      <c r="B43" s="10" t="s">
        <v>258</v>
      </c>
      <c r="C43" s="9">
        <v>1</v>
      </c>
      <c r="D43" s="11">
        <v>273</v>
      </c>
      <c r="E43" s="11">
        <f aca="true" t="shared" si="5" ref="E43:E111">C43*D43</f>
        <v>273</v>
      </c>
      <c r="F43" s="12">
        <f t="shared" si="4"/>
        <v>333.06</v>
      </c>
      <c r="G43" s="13">
        <f aca="true" t="shared" si="6" ref="G43:G111">C43*F43</f>
        <v>333.06</v>
      </c>
      <c r="H43" s="9">
        <f aca="true" t="shared" si="7" ref="H43:H56">C43*1</f>
        <v>1</v>
      </c>
      <c r="I43" s="13">
        <f aca="true" t="shared" si="8" ref="I43:I56">G43*1</f>
        <v>333.06</v>
      </c>
      <c r="J43" s="14"/>
      <c r="K43" s="14"/>
      <c r="L43" s="14"/>
      <c r="M43" s="14"/>
    </row>
    <row r="44" spans="1:13" ht="53.25" customHeight="1">
      <c r="A44" s="9">
        <v>34</v>
      </c>
      <c r="B44" s="10" t="s">
        <v>259</v>
      </c>
      <c r="C44" s="9">
        <v>1</v>
      </c>
      <c r="D44" s="11">
        <v>1130</v>
      </c>
      <c r="E44" s="11">
        <f t="shared" si="5"/>
        <v>1130</v>
      </c>
      <c r="F44" s="12">
        <f t="shared" si="4"/>
        <v>1378.6</v>
      </c>
      <c r="G44" s="13">
        <f t="shared" si="6"/>
        <v>1378.6</v>
      </c>
      <c r="H44" s="9">
        <f t="shared" si="7"/>
        <v>1</v>
      </c>
      <c r="I44" s="13">
        <f t="shared" si="8"/>
        <v>1378.6</v>
      </c>
      <c r="J44" s="14"/>
      <c r="K44" s="14"/>
      <c r="L44" s="14"/>
      <c r="M44" s="14"/>
    </row>
    <row r="45" spans="1:13" ht="53.25" customHeight="1">
      <c r="A45" s="9">
        <v>35</v>
      </c>
      <c r="B45" s="10" t="s">
        <v>260</v>
      </c>
      <c r="C45" s="9">
        <v>1</v>
      </c>
      <c r="D45" s="11">
        <v>731</v>
      </c>
      <c r="E45" s="11">
        <f t="shared" si="5"/>
        <v>731</v>
      </c>
      <c r="F45" s="12">
        <f t="shared" si="4"/>
        <v>891.8199999999999</v>
      </c>
      <c r="G45" s="13">
        <f t="shared" si="6"/>
        <v>891.8199999999999</v>
      </c>
      <c r="H45" s="9">
        <f t="shared" si="7"/>
        <v>1</v>
      </c>
      <c r="I45" s="13">
        <f t="shared" si="8"/>
        <v>891.8199999999999</v>
      </c>
      <c r="J45" s="14"/>
      <c r="K45" s="14"/>
      <c r="L45" s="14"/>
      <c r="M45" s="14"/>
    </row>
    <row r="46" spans="1:13" ht="53.25" customHeight="1">
      <c r="A46" s="9">
        <v>36</v>
      </c>
      <c r="B46" s="10" t="s">
        <v>261</v>
      </c>
      <c r="C46" s="9">
        <v>1</v>
      </c>
      <c r="D46" s="11">
        <v>3300</v>
      </c>
      <c r="E46" s="11">
        <f t="shared" si="5"/>
        <v>3300</v>
      </c>
      <c r="F46" s="12">
        <f t="shared" si="4"/>
        <v>4026</v>
      </c>
      <c r="G46" s="13">
        <f t="shared" si="6"/>
        <v>4026</v>
      </c>
      <c r="H46" s="9">
        <f t="shared" si="7"/>
        <v>1</v>
      </c>
      <c r="I46" s="13">
        <f t="shared" si="8"/>
        <v>4026</v>
      </c>
      <c r="J46" s="14"/>
      <c r="K46" s="14"/>
      <c r="L46" s="14"/>
      <c r="M46" s="14"/>
    </row>
    <row r="47" spans="1:13" ht="53.25" customHeight="1">
      <c r="A47" s="9">
        <v>37</v>
      </c>
      <c r="B47" s="10" t="s">
        <v>262</v>
      </c>
      <c r="C47" s="9">
        <v>1</v>
      </c>
      <c r="D47" s="11">
        <v>302</v>
      </c>
      <c r="E47" s="11">
        <f t="shared" si="5"/>
        <v>302</v>
      </c>
      <c r="F47" s="12">
        <f t="shared" si="4"/>
        <v>368.44</v>
      </c>
      <c r="G47" s="13">
        <f t="shared" si="6"/>
        <v>368.44</v>
      </c>
      <c r="H47" s="9">
        <f t="shared" si="7"/>
        <v>1</v>
      </c>
      <c r="I47" s="13">
        <f t="shared" si="8"/>
        <v>368.44</v>
      </c>
      <c r="J47" s="14"/>
      <c r="K47" s="14"/>
      <c r="L47" s="14"/>
      <c r="M47" s="14"/>
    </row>
    <row r="48" spans="1:13" ht="53.25" customHeight="1">
      <c r="A48" s="9">
        <v>38</v>
      </c>
      <c r="B48" s="10" t="s">
        <v>263</v>
      </c>
      <c r="C48" s="9">
        <v>1</v>
      </c>
      <c r="D48" s="11">
        <v>190</v>
      </c>
      <c r="E48" s="11">
        <f t="shared" si="5"/>
        <v>190</v>
      </c>
      <c r="F48" s="12">
        <f t="shared" si="4"/>
        <v>231.8</v>
      </c>
      <c r="G48" s="13">
        <f t="shared" si="6"/>
        <v>231.8</v>
      </c>
      <c r="H48" s="9">
        <f t="shared" si="7"/>
        <v>1</v>
      </c>
      <c r="I48" s="13">
        <f t="shared" si="8"/>
        <v>231.8</v>
      </c>
      <c r="J48" s="14"/>
      <c r="K48" s="14"/>
      <c r="L48" s="14"/>
      <c r="M48" s="14"/>
    </row>
    <row r="49" spans="1:13" ht="53.25" customHeight="1">
      <c r="A49" s="9">
        <v>39</v>
      </c>
      <c r="B49" s="10" t="s">
        <v>264</v>
      </c>
      <c r="C49" s="9">
        <v>1</v>
      </c>
      <c r="D49" s="11">
        <v>242</v>
      </c>
      <c r="E49" s="11">
        <f t="shared" si="5"/>
        <v>242</v>
      </c>
      <c r="F49" s="12">
        <f t="shared" si="4"/>
        <v>295.24</v>
      </c>
      <c r="G49" s="13">
        <f t="shared" si="6"/>
        <v>295.24</v>
      </c>
      <c r="H49" s="9">
        <f t="shared" si="7"/>
        <v>1</v>
      </c>
      <c r="I49" s="13">
        <f t="shared" si="8"/>
        <v>295.24</v>
      </c>
      <c r="J49" s="14"/>
      <c r="K49" s="14"/>
      <c r="L49" s="14"/>
      <c r="M49" s="14"/>
    </row>
    <row r="50" spans="1:13" ht="53.25" customHeight="1">
      <c r="A50" s="9">
        <v>40</v>
      </c>
      <c r="B50" s="10" t="s">
        <v>265</v>
      </c>
      <c r="C50" s="9">
        <v>3</v>
      </c>
      <c r="D50" s="11">
        <v>337</v>
      </c>
      <c r="E50" s="11">
        <f t="shared" si="5"/>
        <v>1011</v>
      </c>
      <c r="F50" s="12">
        <f t="shared" si="4"/>
        <v>411.14</v>
      </c>
      <c r="G50" s="13">
        <f t="shared" si="6"/>
        <v>1233.42</v>
      </c>
      <c r="H50" s="9">
        <f t="shared" si="7"/>
        <v>3</v>
      </c>
      <c r="I50" s="13">
        <f t="shared" si="8"/>
        <v>1233.42</v>
      </c>
      <c r="J50" s="14"/>
      <c r="K50" s="14"/>
      <c r="L50" s="14"/>
      <c r="M50" s="14"/>
    </row>
    <row r="51" spans="1:13" ht="53.25" customHeight="1">
      <c r="A51" s="9">
        <v>41</v>
      </c>
      <c r="B51" s="10" t="s">
        <v>266</v>
      </c>
      <c r="C51" s="9">
        <v>1</v>
      </c>
      <c r="D51" s="11">
        <v>1265</v>
      </c>
      <c r="E51" s="11">
        <f t="shared" si="5"/>
        <v>1265</v>
      </c>
      <c r="F51" s="12">
        <f t="shared" si="4"/>
        <v>1543.3</v>
      </c>
      <c r="G51" s="13">
        <f t="shared" si="6"/>
        <v>1543.3</v>
      </c>
      <c r="H51" s="9">
        <f t="shared" si="7"/>
        <v>1</v>
      </c>
      <c r="I51" s="13">
        <f t="shared" si="8"/>
        <v>1543.3</v>
      </c>
      <c r="J51" s="14"/>
      <c r="K51" s="14"/>
      <c r="L51" s="14"/>
      <c r="M51" s="14"/>
    </row>
    <row r="52" spans="1:13" ht="53.25" customHeight="1">
      <c r="A52" s="9">
        <v>42</v>
      </c>
      <c r="B52" s="10" t="s">
        <v>267</v>
      </c>
      <c r="C52" s="9">
        <v>1</v>
      </c>
      <c r="D52" s="11">
        <v>1800</v>
      </c>
      <c r="E52" s="11">
        <f t="shared" si="5"/>
        <v>1800</v>
      </c>
      <c r="F52" s="12">
        <f t="shared" si="4"/>
        <v>2196</v>
      </c>
      <c r="G52" s="13">
        <f t="shared" si="6"/>
        <v>2196</v>
      </c>
      <c r="H52" s="9">
        <f t="shared" si="7"/>
        <v>1</v>
      </c>
      <c r="I52" s="13">
        <f t="shared" si="8"/>
        <v>2196</v>
      </c>
      <c r="J52" s="14"/>
      <c r="K52" s="14"/>
      <c r="L52" s="14"/>
      <c r="M52" s="14"/>
    </row>
    <row r="53" spans="1:13" ht="53.25" customHeight="1">
      <c r="A53" s="9">
        <v>43</v>
      </c>
      <c r="B53" s="10" t="s">
        <v>237</v>
      </c>
      <c r="C53" s="9">
        <v>1</v>
      </c>
      <c r="D53" s="11">
        <v>468</v>
      </c>
      <c r="E53" s="11">
        <f t="shared" si="5"/>
        <v>468</v>
      </c>
      <c r="F53" s="12">
        <f t="shared" si="4"/>
        <v>570.96</v>
      </c>
      <c r="G53" s="13">
        <f t="shared" si="6"/>
        <v>570.96</v>
      </c>
      <c r="H53" s="9">
        <f t="shared" si="7"/>
        <v>1</v>
      </c>
      <c r="I53" s="13">
        <f t="shared" si="8"/>
        <v>570.96</v>
      </c>
      <c r="J53" s="14"/>
      <c r="K53" s="14"/>
      <c r="L53" s="14"/>
      <c r="M53" s="14"/>
    </row>
    <row r="54" spans="1:13" ht="53.25" customHeight="1">
      <c r="A54" s="9">
        <v>44</v>
      </c>
      <c r="B54" s="10" t="s">
        <v>250</v>
      </c>
      <c r="C54" s="9">
        <v>1</v>
      </c>
      <c r="D54" s="11">
        <v>820</v>
      </c>
      <c r="E54" s="11">
        <f t="shared" si="5"/>
        <v>820</v>
      </c>
      <c r="F54" s="12">
        <f t="shared" si="4"/>
        <v>1000.4</v>
      </c>
      <c r="G54" s="13">
        <f t="shared" si="6"/>
        <v>1000.4</v>
      </c>
      <c r="H54" s="9">
        <f t="shared" si="7"/>
        <v>1</v>
      </c>
      <c r="I54" s="13">
        <f t="shared" si="8"/>
        <v>1000.4</v>
      </c>
      <c r="J54" s="14"/>
      <c r="K54" s="14"/>
      <c r="L54" s="14"/>
      <c r="M54" s="14"/>
    </row>
    <row r="55" spans="1:13" ht="53.25" customHeight="1">
      <c r="A55" s="9">
        <v>45</v>
      </c>
      <c r="B55" s="10" t="s">
        <v>268</v>
      </c>
      <c r="C55" s="9">
        <v>2</v>
      </c>
      <c r="D55" s="11">
        <v>300</v>
      </c>
      <c r="E55" s="11">
        <f t="shared" si="5"/>
        <v>600</v>
      </c>
      <c r="F55" s="12">
        <f t="shared" si="4"/>
        <v>366</v>
      </c>
      <c r="G55" s="13">
        <f t="shared" si="6"/>
        <v>732</v>
      </c>
      <c r="H55" s="9">
        <f t="shared" si="7"/>
        <v>2</v>
      </c>
      <c r="I55" s="13">
        <f t="shared" si="8"/>
        <v>732</v>
      </c>
      <c r="J55" s="14"/>
      <c r="K55" s="14"/>
      <c r="L55" s="14"/>
      <c r="M55" s="14"/>
    </row>
    <row r="56" spans="1:13" ht="53.25" customHeight="1">
      <c r="A56" s="9">
        <v>46</v>
      </c>
      <c r="B56" s="10" t="s">
        <v>269</v>
      </c>
      <c r="C56" s="9">
        <v>5</v>
      </c>
      <c r="D56" s="11">
        <v>220</v>
      </c>
      <c r="E56" s="11">
        <f t="shared" si="5"/>
        <v>1100</v>
      </c>
      <c r="F56" s="12">
        <f t="shared" si="4"/>
        <v>268.4</v>
      </c>
      <c r="G56" s="13">
        <f t="shared" si="6"/>
        <v>1342</v>
      </c>
      <c r="H56" s="9">
        <f t="shared" si="7"/>
        <v>5</v>
      </c>
      <c r="I56" s="13">
        <f t="shared" si="8"/>
        <v>1342</v>
      </c>
      <c r="J56" s="14"/>
      <c r="K56" s="14"/>
      <c r="L56" s="14"/>
      <c r="M56" s="14"/>
    </row>
    <row r="57" spans="1:13" ht="53.25" customHeight="1">
      <c r="A57" s="9">
        <v>47</v>
      </c>
      <c r="B57" s="19" t="s">
        <v>225</v>
      </c>
      <c r="C57" s="20">
        <v>4</v>
      </c>
      <c r="D57" s="21">
        <v>820</v>
      </c>
      <c r="E57" s="21">
        <f t="shared" si="5"/>
        <v>3280</v>
      </c>
      <c r="F57" s="22">
        <f t="shared" si="4"/>
        <v>1000.4</v>
      </c>
      <c r="G57" s="13">
        <f t="shared" si="6"/>
        <v>4001.6</v>
      </c>
      <c r="H57" s="9">
        <f aca="true" t="shared" si="9" ref="H57:H111">C57*1</f>
        <v>4</v>
      </c>
      <c r="I57" s="13">
        <f aca="true" t="shared" si="10" ref="I57:I111">G57*1</f>
        <v>4001.6</v>
      </c>
      <c r="J57" s="9"/>
      <c r="K57" s="17"/>
      <c r="L57" s="14"/>
      <c r="M57" s="14"/>
    </row>
    <row r="58" spans="1:13" ht="53.25" customHeight="1">
      <c r="A58" s="9">
        <v>48</v>
      </c>
      <c r="B58" s="10" t="s">
        <v>226</v>
      </c>
      <c r="C58" s="9">
        <v>5</v>
      </c>
      <c r="D58" s="11">
        <v>314</v>
      </c>
      <c r="E58" s="11">
        <f t="shared" si="5"/>
        <v>1570</v>
      </c>
      <c r="F58" s="12">
        <f t="shared" si="4"/>
        <v>383.08</v>
      </c>
      <c r="G58" s="13">
        <f t="shared" si="6"/>
        <v>1915.3999999999999</v>
      </c>
      <c r="H58" s="9">
        <f t="shared" si="9"/>
        <v>5</v>
      </c>
      <c r="I58" s="13">
        <f t="shared" si="10"/>
        <v>1915.3999999999999</v>
      </c>
      <c r="J58" s="9"/>
      <c r="K58" s="17"/>
      <c r="L58" s="14"/>
      <c r="M58" s="14"/>
    </row>
    <row r="59" spans="1:13" ht="53.25" customHeight="1">
      <c r="A59" s="9">
        <v>49</v>
      </c>
      <c r="B59" s="10" t="s">
        <v>270</v>
      </c>
      <c r="C59" s="9">
        <v>4</v>
      </c>
      <c r="D59" s="11">
        <v>337</v>
      </c>
      <c r="E59" s="11">
        <f t="shared" si="5"/>
        <v>1348</v>
      </c>
      <c r="F59" s="12">
        <f t="shared" si="4"/>
        <v>411.14</v>
      </c>
      <c r="G59" s="13">
        <f t="shared" si="6"/>
        <v>1644.56</v>
      </c>
      <c r="H59" s="9">
        <f t="shared" si="9"/>
        <v>4</v>
      </c>
      <c r="I59" s="13">
        <f t="shared" si="10"/>
        <v>1644.56</v>
      </c>
      <c r="J59" s="9"/>
      <c r="K59" s="17"/>
      <c r="L59" s="14"/>
      <c r="M59" s="14"/>
    </row>
    <row r="60" spans="1:13" ht="53.25" customHeight="1">
      <c r="A60" s="9">
        <v>50</v>
      </c>
      <c r="B60" s="10" t="s">
        <v>271</v>
      </c>
      <c r="C60" s="9">
        <v>7</v>
      </c>
      <c r="D60" s="11">
        <v>614</v>
      </c>
      <c r="E60" s="11">
        <f t="shared" si="5"/>
        <v>4298</v>
      </c>
      <c r="F60" s="12">
        <f t="shared" si="4"/>
        <v>749.08</v>
      </c>
      <c r="G60" s="13">
        <f t="shared" si="6"/>
        <v>5243.56</v>
      </c>
      <c r="H60" s="9">
        <f t="shared" si="9"/>
        <v>7</v>
      </c>
      <c r="I60" s="13">
        <f t="shared" si="10"/>
        <v>5243.56</v>
      </c>
      <c r="J60" s="9"/>
      <c r="K60" s="17"/>
      <c r="L60" s="14"/>
      <c r="M60" s="14"/>
    </row>
    <row r="61" spans="1:13" ht="53.25" customHeight="1">
      <c r="A61" s="9">
        <v>51</v>
      </c>
      <c r="B61" s="10" t="s">
        <v>239</v>
      </c>
      <c r="C61" s="9">
        <v>1</v>
      </c>
      <c r="D61" s="11">
        <v>782</v>
      </c>
      <c r="E61" s="11">
        <f t="shared" si="5"/>
        <v>782</v>
      </c>
      <c r="F61" s="12">
        <f t="shared" si="4"/>
        <v>954.04</v>
      </c>
      <c r="G61" s="13">
        <f t="shared" si="6"/>
        <v>954.04</v>
      </c>
      <c r="H61" s="9">
        <f t="shared" si="9"/>
        <v>1</v>
      </c>
      <c r="I61" s="13">
        <f t="shared" si="10"/>
        <v>954.04</v>
      </c>
      <c r="J61" s="9"/>
      <c r="K61" s="17"/>
      <c r="L61" s="14"/>
      <c r="M61" s="14"/>
    </row>
    <row r="62" spans="1:13" ht="53.25" customHeight="1">
      <c r="A62" s="9">
        <v>52</v>
      </c>
      <c r="B62" s="10" t="s">
        <v>240</v>
      </c>
      <c r="C62" s="9">
        <v>6</v>
      </c>
      <c r="D62" s="11">
        <v>100</v>
      </c>
      <c r="E62" s="11">
        <f t="shared" si="5"/>
        <v>600</v>
      </c>
      <c r="F62" s="12">
        <f t="shared" si="4"/>
        <v>122</v>
      </c>
      <c r="G62" s="13">
        <f t="shared" si="6"/>
        <v>732</v>
      </c>
      <c r="H62" s="9">
        <f t="shared" si="9"/>
        <v>6</v>
      </c>
      <c r="I62" s="13">
        <f t="shared" si="10"/>
        <v>732</v>
      </c>
      <c r="J62" s="9"/>
      <c r="K62" s="17"/>
      <c r="L62" s="14"/>
      <c r="M62" s="14"/>
    </row>
    <row r="63" spans="1:13" ht="53.25" customHeight="1">
      <c r="A63" s="9">
        <v>53</v>
      </c>
      <c r="B63" s="10" t="s">
        <v>241</v>
      </c>
      <c r="C63" s="9">
        <v>6</v>
      </c>
      <c r="D63" s="11">
        <v>275</v>
      </c>
      <c r="E63" s="11">
        <f t="shared" si="5"/>
        <v>1650</v>
      </c>
      <c r="F63" s="12">
        <f t="shared" si="4"/>
        <v>335.5</v>
      </c>
      <c r="G63" s="13">
        <f t="shared" si="6"/>
        <v>2013</v>
      </c>
      <c r="H63" s="9">
        <f t="shared" si="9"/>
        <v>6</v>
      </c>
      <c r="I63" s="13">
        <f t="shared" si="10"/>
        <v>2013</v>
      </c>
      <c r="J63" s="9"/>
      <c r="K63" s="17"/>
      <c r="L63" s="14"/>
      <c r="M63" s="14"/>
    </row>
    <row r="64" spans="1:13" ht="53.25" customHeight="1">
      <c r="A64" s="9">
        <v>54</v>
      </c>
      <c r="B64" s="10" t="s">
        <v>242</v>
      </c>
      <c r="C64" s="9">
        <v>6</v>
      </c>
      <c r="D64" s="11">
        <v>1750</v>
      </c>
      <c r="E64" s="11">
        <f t="shared" si="5"/>
        <v>10500</v>
      </c>
      <c r="F64" s="12">
        <f t="shared" si="4"/>
        <v>2135</v>
      </c>
      <c r="G64" s="13">
        <f t="shared" si="6"/>
        <v>12810</v>
      </c>
      <c r="H64" s="9">
        <f t="shared" si="9"/>
        <v>6</v>
      </c>
      <c r="I64" s="13">
        <f t="shared" si="10"/>
        <v>12810</v>
      </c>
      <c r="J64" s="9"/>
      <c r="K64" s="17"/>
      <c r="L64" s="14"/>
      <c r="M64" s="14"/>
    </row>
    <row r="65" spans="1:13" ht="53.25" customHeight="1">
      <c r="A65" s="9">
        <v>55</v>
      </c>
      <c r="B65" s="10" t="s">
        <v>272</v>
      </c>
      <c r="C65" s="9">
        <v>1</v>
      </c>
      <c r="D65" s="11">
        <v>1390</v>
      </c>
      <c r="E65" s="11">
        <f t="shared" si="5"/>
        <v>1390</v>
      </c>
      <c r="F65" s="12">
        <f t="shared" si="4"/>
        <v>1695.8</v>
      </c>
      <c r="G65" s="13">
        <f t="shared" si="6"/>
        <v>1695.8</v>
      </c>
      <c r="H65" s="9">
        <f t="shared" si="9"/>
        <v>1</v>
      </c>
      <c r="I65" s="13">
        <f t="shared" si="10"/>
        <v>1695.8</v>
      </c>
      <c r="J65" s="9"/>
      <c r="K65" s="17"/>
      <c r="L65" s="14"/>
      <c r="M65" s="14"/>
    </row>
    <row r="66" spans="1:13" ht="53.25" customHeight="1">
      <c r="A66" s="9">
        <v>56</v>
      </c>
      <c r="B66" s="10" t="s">
        <v>273</v>
      </c>
      <c r="C66" s="9">
        <v>4</v>
      </c>
      <c r="D66" s="11">
        <v>227</v>
      </c>
      <c r="E66" s="11">
        <f t="shared" si="5"/>
        <v>908</v>
      </c>
      <c r="F66" s="12">
        <f t="shared" si="4"/>
        <v>276.94</v>
      </c>
      <c r="G66" s="13">
        <f t="shared" si="6"/>
        <v>1107.76</v>
      </c>
      <c r="H66" s="9">
        <f t="shared" si="9"/>
        <v>4</v>
      </c>
      <c r="I66" s="13">
        <f t="shared" si="10"/>
        <v>1107.76</v>
      </c>
      <c r="J66" s="9"/>
      <c r="K66" s="17"/>
      <c r="L66" s="14"/>
      <c r="M66" s="14"/>
    </row>
    <row r="67" spans="1:13" ht="53.25" customHeight="1">
      <c r="A67" s="9">
        <v>57</v>
      </c>
      <c r="B67" s="10" t="s">
        <v>274</v>
      </c>
      <c r="C67" s="9">
        <v>4</v>
      </c>
      <c r="D67" s="11">
        <v>145</v>
      </c>
      <c r="E67" s="11">
        <f t="shared" si="5"/>
        <v>580</v>
      </c>
      <c r="F67" s="12">
        <f t="shared" si="4"/>
        <v>176.9</v>
      </c>
      <c r="G67" s="13">
        <f t="shared" si="6"/>
        <v>707.6</v>
      </c>
      <c r="H67" s="9">
        <f t="shared" si="9"/>
        <v>4</v>
      </c>
      <c r="I67" s="13">
        <f t="shared" si="10"/>
        <v>707.6</v>
      </c>
      <c r="J67" s="9"/>
      <c r="K67" s="17"/>
      <c r="L67" s="14"/>
      <c r="M67" s="14"/>
    </row>
    <row r="68" spans="1:13" ht="53.25" customHeight="1">
      <c r="A68" s="9">
        <v>58</v>
      </c>
      <c r="B68" s="10" t="s">
        <v>275</v>
      </c>
      <c r="C68" s="9">
        <v>1</v>
      </c>
      <c r="D68" s="11">
        <v>2900</v>
      </c>
      <c r="E68" s="11">
        <f t="shared" si="5"/>
        <v>2900</v>
      </c>
      <c r="F68" s="12">
        <f t="shared" si="4"/>
        <v>3538</v>
      </c>
      <c r="G68" s="13">
        <f t="shared" si="6"/>
        <v>3538</v>
      </c>
      <c r="H68" s="9">
        <f t="shared" si="9"/>
        <v>1</v>
      </c>
      <c r="I68" s="13">
        <f t="shared" si="10"/>
        <v>3538</v>
      </c>
      <c r="J68" s="9"/>
      <c r="K68" s="17"/>
      <c r="L68" s="14"/>
      <c r="M68" s="14"/>
    </row>
    <row r="69" spans="1:13" ht="53.25" customHeight="1">
      <c r="A69" s="9">
        <v>59</v>
      </c>
      <c r="B69" s="10" t="s">
        <v>276</v>
      </c>
      <c r="C69" s="9">
        <v>2</v>
      </c>
      <c r="D69" s="11">
        <v>337</v>
      </c>
      <c r="E69" s="11">
        <f t="shared" si="5"/>
        <v>674</v>
      </c>
      <c r="F69" s="12">
        <f t="shared" si="4"/>
        <v>411.14</v>
      </c>
      <c r="G69" s="13">
        <f t="shared" si="6"/>
        <v>822.28</v>
      </c>
      <c r="H69" s="9">
        <f t="shared" si="9"/>
        <v>2</v>
      </c>
      <c r="I69" s="13">
        <f t="shared" si="10"/>
        <v>822.28</v>
      </c>
      <c r="J69" s="9"/>
      <c r="K69" s="17"/>
      <c r="L69" s="14"/>
      <c r="M69" s="14"/>
    </row>
    <row r="70" spans="1:13" ht="53.25" customHeight="1">
      <c r="A70" s="9">
        <v>60</v>
      </c>
      <c r="B70" s="10" t="s">
        <v>277</v>
      </c>
      <c r="C70" s="9">
        <v>5</v>
      </c>
      <c r="D70" s="11">
        <v>358</v>
      </c>
      <c r="E70" s="11">
        <f t="shared" si="5"/>
        <v>1790</v>
      </c>
      <c r="F70" s="12">
        <f t="shared" si="4"/>
        <v>436.76</v>
      </c>
      <c r="G70" s="13">
        <f t="shared" si="6"/>
        <v>2183.8</v>
      </c>
      <c r="H70" s="9">
        <f t="shared" si="9"/>
        <v>5</v>
      </c>
      <c r="I70" s="13">
        <f t="shared" si="10"/>
        <v>2183.8</v>
      </c>
      <c r="J70" s="9"/>
      <c r="K70" s="17"/>
      <c r="L70" s="14"/>
      <c r="M70" s="14"/>
    </row>
    <row r="71" spans="1:13" ht="53.25" customHeight="1">
      <c r="A71" s="9">
        <v>61</v>
      </c>
      <c r="B71" s="10" t="s">
        <v>278</v>
      </c>
      <c r="C71" s="9">
        <v>2</v>
      </c>
      <c r="D71" s="11">
        <v>390</v>
      </c>
      <c r="E71" s="11">
        <f t="shared" si="5"/>
        <v>780</v>
      </c>
      <c r="F71" s="12">
        <f t="shared" si="4"/>
        <v>475.8</v>
      </c>
      <c r="G71" s="13">
        <f t="shared" si="6"/>
        <v>951.6</v>
      </c>
      <c r="H71" s="9">
        <f t="shared" si="9"/>
        <v>2</v>
      </c>
      <c r="I71" s="13">
        <f t="shared" si="10"/>
        <v>951.6</v>
      </c>
      <c r="J71" s="9"/>
      <c r="K71" s="17"/>
      <c r="L71" s="14"/>
      <c r="M71" s="14"/>
    </row>
    <row r="72" spans="1:13" ht="53.25" customHeight="1">
      <c r="A72" s="9">
        <v>62</v>
      </c>
      <c r="B72" s="10" t="s">
        <v>234</v>
      </c>
      <c r="C72" s="9">
        <v>14</v>
      </c>
      <c r="D72" s="11">
        <v>335</v>
      </c>
      <c r="E72" s="11">
        <f t="shared" si="5"/>
        <v>4690</v>
      </c>
      <c r="F72" s="12">
        <f t="shared" si="4"/>
        <v>408.7</v>
      </c>
      <c r="G72" s="13">
        <f t="shared" si="6"/>
        <v>5721.8</v>
      </c>
      <c r="H72" s="9">
        <f t="shared" si="9"/>
        <v>14</v>
      </c>
      <c r="I72" s="13">
        <f t="shared" si="10"/>
        <v>5721.8</v>
      </c>
      <c r="J72" s="9"/>
      <c r="K72" s="17"/>
      <c r="L72" s="14"/>
      <c r="M72" s="14"/>
    </row>
    <row r="73" spans="1:13" ht="53.25" customHeight="1">
      <c r="A73" s="9">
        <v>63</v>
      </c>
      <c r="B73" s="10" t="s">
        <v>279</v>
      </c>
      <c r="C73" s="9">
        <v>1</v>
      </c>
      <c r="D73" s="11">
        <v>2100</v>
      </c>
      <c r="E73" s="11">
        <f t="shared" si="5"/>
        <v>2100</v>
      </c>
      <c r="F73" s="12">
        <f t="shared" si="4"/>
        <v>2562</v>
      </c>
      <c r="G73" s="13">
        <f t="shared" si="6"/>
        <v>2562</v>
      </c>
      <c r="H73" s="9">
        <f t="shared" si="9"/>
        <v>1</v>
      </c>
      <c r="I73" s="13">
        <f t="shared" si="10"/>
        <v>2562</v>
      </c>
      <c r="J73" s="9"/>
      <c r="K73" s="17"/>
      <c r="L73" s="14"/>
      <c r="M73" s="14"/>
    </row>
    <row r="74" spans="1:13" ht="53.25" customHeight="1">
      <c r="A74" s="9">
        <v>64</v>
      </c>
      <c r="B74" s="10" t="s">
        <v>236</v>
      </c>
      <c r="C74" s="9">
        <v>1</v>
      </c>
      <c r="D74" s="11">
        <v>250</v>
      </c>
      <c r="E74" s="11">
        <f t="shared" si="5"/>
        <v>250</v>
      </c>
      <c r="F74" s="12">
        <f t="shared" si="4"/>
        <v>305</v>
      </c>
      <c r="G74" s="13">
        <f t="shared" si="6"/>
        <v>305</v>
      </c>
      <c r="H74" s="9">
        <f t="shared" si="9"/>
        <v>1</v>
      </c>
      <c r="I74" s="13">
        <f t="shared" si="10"/>
        <v>305</v>
      </c>
      <c r="J74" s="9"/>
      <c r="K74" s="17"/>
      <c r="L74" s="14"/>
      <c r="M74" s="14"/>
    </row>
    <row r="75" spans="1:13" ht="53.25" customHeight="1">
      <c r="A75" s="9">
        <v>65</v>
      </c>
      <c r="B75" s="10" t="s">
        <v>238</v>
      </c>
      <c r="C75" s="9">
        <v>3</v>
      </c>
      <c r="D75" s="11">
        <v>450</v>
      </c>
      <c r="E75" s="11">
        <f t="shared" si="5"/>
        <v>1350</v>
      </c>
      <c r="F75" s="12">
        <f t="shared" si="4"/>
        <v>549</v>
      </c>
      <c r="G75" s="13">
        <f t="shared" si="6"/>
        <v>1647</v>
      </c>
      <c r="H75" s="9">
        <f t="shared" si="9"/>
        <v>3</v>
      </c>
      <c r="I75" s="13">
        <f t="shared" si="10"/>
        <v>1647</v>
      </c>
      <c r="J75" s="9"/>
      <c r="K75" s="17"/>
      <c r="L75" s="14"/>
      <c r="M75" s="14"/>
    </row>
    <row r="76" spans="1:13" ht="53.25" customHeight="1">
      <c r="A76" s="9">
        <v>66</v>
      </c>
      <c r="B76" s="10" t="s">
        <v>280</v>
      </c>
      <c r="C76" s="9">
        <v>1</v>
      </c>
      <c r="D76" s="11">
        <v>2900</v>
      </c>
      <c r="E76" s="11">
        <f t="shared" si="5"/>
        <v>2900</v>
      </c>
      <c r="F76" s="12">
        <f t="shared" si="4"/>
        <v>3538</v>
      </c>
      <c r="G76" s="13">
        <f t="shared" si="6"/>
        <v>3538</v>
      </c>
      <c r="H76" s="9">
        <f t="shared" si="9"/>
        <v>1</v>
      </c>
      <c r="I76" s="13">
        <f t="shared" si="10"/>
        <v>3538</v>
      </c>
      <c r="J76" s="9"/>
      <c r="K76" s="17"/>
      <c r="L76" s="14"/>
      <c r="M76" s="14"/>
    </row>
    <row r="77" spans="1:13" ht="53.25" customHeight="1">
      <c r="A77" s="9">
        <v>67</v>
      </c>
      <c r="B77" s="10" t="s">
        <v>281</v>
      </c>
      <c r="C77" s="9">
        <v>1</v>
      </c>
      <c r="D77" s="11">
        <v>190</v>
      </c>
      <c r="E77" s="11">
        <f t="shared" si="5"/>
        <v>190</v>
      </c>
      <c r="F77" s="12">
        <f t="shared" si="4"/>
        <v>231.8</v>
      </c>
      <c r="G77" s="13">
        <f t="shared" si="6"/>
        <v>231.8</v>
      </c>
      <c r="H77" s="9">
        <f t="shared" si="9"/>
        <v>1</v>
      </c>
      <c r="I77" s="13">
        <f t="shared" si="10"/>
        <v>231.8</v>
      </c>
      <c r="J77" s="9"/>
      <c r="K77" s="17"/>
      <c r="L77" s="14"/>
      <c r="M77" s="14"/>
    </row>
    <row r="78" spans="1:13" ht="53.25" customHeight="1">
      <c r="A78" s="9">
        <v>68</v>
      </c>
      <c r="B78" s="10" t="s">
        <v>282</v>
      </c>
      <c r="C78" s="9">
        <v>1</v>
      </c>
      <c r="D78" s="11">
        <v>468</v>
      </c>
      <c r="E78" s="11">
        <f t="shared" si="5"/>
        <v>468</v>
      </c>
      <c r="F78" s="12">
        <f t="shared" si="4"/>
        <v>570.96</v>
      </c>
      <c r="G78" s="13">
        <f t="shared" si="6"/>
        <v>570.96</v>
      </c>
      <c r="H78" s="9">
        <f t="shared" si="9"/>
        <v>1</v>
      </c>
      <c r="I78" s="13">
        <f t="shared" si="10"/>
        <v>570.96</v>
      </c>
      <c r="J78" s="9"/>
      <c r="K78" s="17"/>
      <c r="L78" s="14"/>
      <c r="M78" s="14"/>
    </row>
    <row r="79" spans="1:13" ht="53.25" customHeight="1">
      <c r="A79" s="9">
        <v>69</v>
      </c>
      <c r="B79" s="10" t="s">
        <v>257</v>
      </c>
      <c r="C79" s="9">
        <v>3</v>
      </c>
      <c r="D79" s="11">
        <v>550</v>
      </c>
      <c r="E79" s="11">
        <f t="shared" si="5"/>
        <v>1650</v>
      </c>
      <c r="F79" s="12">
        <f t="shared" si="4"/>
        <v>671</v>
      </c>
      <c r="G79" s="13">
        <f t="shared" si="6"/>
        <v>2013</v>
      </c>
      <c r="H79" s="9">
        <f t="shared" si="9"/>
        <v>3</v>
      </c>
      <c r="I79" s="13">
        <f t="shared" si="10"/>
        <v>2013</v>
      </c>
      <c r="J79" s="9"/>
      <c r="K79" s="17"/>
      <c r="L79" s="14"/>
      <c r="M79" s="14"/>
    </row>
    <row r="80" spans="1:13" ht="53.25" customHeight="1">
      <c r="A80" s="9">
        <v>70</v>
      </c>
      <c r="B80" s="10" t="s">
        <v>283</v>
      </c>
      <c r="C80" s="9">
        <v>1</v>
      </c>
      <c r="D80" s="11">
        <v>950</v>
      </c>
      <c r="E80" s="11">
        <f t="shared" si="5"/>
        <v>950</v>
      </c>
      <c r="F80" s="12">
        <f t="shared" si="4"/>
        <v>1159</v>
      </c>
      <c r="G80" s="13">
        <f t="shared" si="6"/>
        <v>1159</v>
      </c>
      <c r="H80" s="9">
        <f t="shared" si="9"/>
        <v>1</v>
      </c>
      <c r="I80" s="13">
        <f t="shared" si="10"/>
        <v>1159</v>
      </c>
      <c r="J80" s="9"/>
      <c r="K80" s="17"/>
      <c r="L80" s="14"/>
      <c r="M80" s="14"/>
    </row>
    <row r="81" spans="1:13" ht="53.25" customHeight="1">
      <c r="A81" s="9">
        <v>71</v>
      </c>
      <c r="B81" s="10" t="s">
        <v>284</v>
      </c>
      <c r="C81" s="9">
        <v>1</v>
      </c>
      <c r="D81" s="11">
        <v>1520</v>
      </c>
      <c r="E81" s="11">
        <f t="shared" si="5"/>
        <v>1520</v>
      </c>
      <c r="F81" s="12">
        <f t="shared" si="4"/>
        <v>1854.4</v>
      </c>
      <c r="G81" s="13">
        <f t="shared" si="6"/>
        <v>1854.4</v>
      </c>
      <c r="H81" s="9">
        <f t="shared" si="9"/>
        <v>1</v>
      </c>
      <c r="I81" s="13">
        <f t="shared" si="10"/>
        <v>1854.4</v>
      </c>
      <c r="J81" s="9"/>
      <c r="K81" s="17"/>
      <c r="L81" s="14"/>
      <c r="M81" s="14"/>
    </row>
    <row r="82" spans="1:13" ht="53.25" customHeight="1">
      <c r="A82" s="9">
        <v>72</v>
      </c>
      <c r="B82" s="10" t="s">
        <v>285</v>
      </c>
      <c r="C82" s="9">
        <v>3</v>
      </c>
      <c r="D82" s="11">
        <v>440</v>
      </c>
      <c r="E82" s="11">
        <f t="shared" si="5"/>
        <v>1320</v>
      </c>
      <c r="F82" s="12">
        <f t="shared" si="4"/>
        <v>536.8</v>
      </c>
      <c r="G82" s="13">
        <f t="shared" si="6"/>
        <v>1610.3999999999999</v>
      </c>
      <c r="H82" s="9">
        <f t="shared" si="9"/>
        <v>3</v>
      </c>
      <c r="I82" s="13">
        <f t="shared" si="10"/>
        <v>1610.3999999999999</v>
      </c>
      <c r="J82" s="9"/>
      <c r="K82" s="17"/>
      <c r="L82" s="14"/>
      <c r="M82" s="14"/>
    </row>
    <row r="83" spans="1:13" ht="53.25" customHeight="1">
      <c r="A83" s="9">
        <v>73</v>
      </c>
      <c r="B83" s="10" t="s">
        <v>286</v>
      </c>
      <c r="C83" s="9">
        <v>5</v>
      </c>
      <c r="D83" s="11">
        <v>190</v>
      </c>
      <c r="E83" s="11">
        <f t="shared" si="5"/>
        <v>950</v>
      </c>
      <c r="F83" s="12">
        <f t="shared" si="4"/>
        <v>231.8</v>
      </c>
      <c r="G83" s="13">
        <f t="shared" si="6"/>
        <v>1159</v>
      </c>
      <c r="H83" s="9">
        <f t="shared" si="9"/>
        <v>5</v>
      </c>
      <c r="I83" s="13">
        <f t="shared" si="10"/>
        <v>1159</v>
      </c>
      <c r="J83" s="9"/>
      <c r="K83" s="17"/>
      <c r="L83" s="14"/>
      <c r="M83" s="14"/>
    </row>
    <row r="84" spans="1:13" ht="53.25" customHeight="1">
      <c r="A84" s="9">
        <v>74</v>
      </c>
      <c r="B84" s="10" t="s">
        <v>287</v>
      </c>
      <c r="C84" s="9">
        <v>1</v>
      </c>
      <c r="D84" s="11">
        <v>242</v>
      </c>
      <c r="E84" s="11">
        <f t="shared" si="5"/>
        <v>242</v>
      </c>
      <c r="F84" s="12">
        <f t="shared" si="4"/>
        <v>295.24</v>
      </c>
      <c r="G84" s="13">
        <f t="shared" si="6"/>
        <v>295.24</v>
      </c>
      <c r="H84" s="9">
        <f t="shared" si="9"/>
        <v>1</v>
      </c>
      <c r="I84" s="13">
        <f t="shared" si="10"/>
        <v>295.24</v>
      </c>
      <c r="J84" s="9"/>
      <c r="K84" s="17"/>
      <c r="L84" s="14"/>
      <c r="M84" s="14"/>
    </row>
    <row r="85" spans="1:13" ht="53.25" customHeight="1">
      <c r="A85" s="9">
        <v>75</v>
      </c>
      <c r="B85" s="10" t="s">
        <v>288</v>
      </c>
      <c r="C85" s="9">
        <v>1</v>
      </c>
      <c r="D85" s="11">
        <v>700</v>
      </c>
      <c r="E85" s="11">
        <f t="shared" si="5"/>
        <v>700</v>
      </c>
      <c r="F85" s="12">
        <f t="shared" si="4"/>
        <v>854</v>
      </c>
      <c r="G85" s="13">
        <f t="shared" si="6"/>
        <v>854</v>
      </c>
      <c r="H85" s="9">
        <f t="shared" si="9"/>
        <v>1</v>
      </c>
      <c r="I85" s="13">
        <f t="shared" si="10"/>
        <v>854</v>
      </c>
      <c r="J85" s="9"/>
      <c r="K85" s="17"/>
      <c r="L85" s="14"/>
      <c r="M85" s="14"/>
    </row>
    <row r="86" spans="1:13" ht="53.25" customHeight="1">
      <c r="A86" s="9">
        <v>76</v>
      </c>
      <c r="B86" s="10" t="s">
        <v>289</v>
      </c>
      <c r="C86" s="9">
        <v>1</v>
      </c>
      <c r="D86" s="11">
        <v>678</v>
      </c>
      <c r="E86" s="11">
        <f t="shared" si="5"/>
        <v>678</v>
      </c>
      <c r="F86" s="12">
        <f t="shared" si="4"/>
        <v>827.16</v>
      </c>
      <c r="G86" s="13">
        <f t="shared" si="6"/>
        <v>827.16</v>
      </c>
      <c r="H86" s="9">
        <f t="shared" si="9"/>
        <v>1</v>
      </c>
      <c r="I86" s="13">
        <f t="shared" si="10"/>
        <v>827.16</v>
      </c>
      <c r="J86" s="9"/>
      <c r="K86" s="17"/>
      <c r="L86" s="14"/>
      <c r="M86" s="14"/>
    </row>
    <row r="87" spans="1:13" ht="53.25" customHeight="1">
      <c r="A87" s="9">
        <v>77</v>
      </c>
      <c r="B87" s="10" t="s">
        <v>239</v>
      </c>
      <c r="C87" s="9">
        <v>1</v>
      </c>
      <c r="D87" s="11">
        <v>987</v>
      </c>
      <c r="E87" s="11">
        <f t="shared" si="5"/>
        <v>987</v>
      </c>
      <c r="F87" s="12">
        <f t="shared" si="4"/>
        <v>1204.14</v>
      </c>
      <c r="G87" s="13">
        <f t="shared" si="6"/>
        <v>1204.14</v>
      </c>
      <c r="H87" s="9">
        <f t="shared" si="9"/>
        <v>1</v>
      </c>
      <c r="I87" s="13">
        <f t="shared" si="10"/>
        <v>1204.14</v>
      </c>
      <c r="J87" s="9"/>
      <c r="K87" s="17"/>
      <c r="L87" s="14"/>
      <c r="M87" s="14"/>
    </row>
    <row r="88" spans="1:13" ht="53.25" customHeight="1">
      <c r="A88" s="9">
        <v>78</v>
      </c>
      <c r="B88" s="10" t="s">
        <v>252</v>
      </c>
      <c r="C88" s="9">
        <v>1</v>
      </c>
      <c r="D88" s="11">
        <v>686</v>
      </c>
      <c r="E88" s="11">
        <f t="shared" si="5"/>
        <v>686</v>
      </c>
      <c r="F88" s="12">
        <f t="shared" si="4"/>
        <v>836.92</v>
      </c>
      <c r="G88" s="13">
        <f t="shared" si="6"/>
        <v>836.92</v>
      </c>
      <c r="H88" s="9">
        <f t="shared" si="9"/>
        <v>1</v>
      </c>
      <c r="I88" s="13">
        <f t="shared" si="10"/>
        <v>836.92</v>
      </c>
      <c r="J88" s="9"/>
      <c r="K88" s="17"/>
      <c r="L88" s="14"/>
      <c r="M88" s="14"/>
    </row>
    <row r="89" spans="1:13" ht="53.25" customHeight="1">
      <c r="A89" s="9">
        <v>79</v>
      </c>
      <c r="B89" s="10" t="s">
        <v>253</v>
      </c>
      <c r="C89" s="9">
        <v>1</v>
      </c>
      <c r="D89" s="11">
        <v>620</v>
      </c>
      <c r="E89" s="11">
        <f t="shared" si="5"/>
        <v>620</v>
      </c>
      <c r="F89" s="12">
        <f t="shared" si="4"/>
        <v>756.4</v>
      </c>
      <c r="G89" s="13">
        <f t="shared" si="6"/>
        <v>756.4</v>
      </c>
      <c r="H89" s="9">
        <f t="shared" si="9"/>
        <v>1</v>
      </c>
      <c r="I89" s="13">
        <f t="shared" si="10"/>
        <v>756.4</v>
      </c>
      <c r="J89" s="9"/>
      <c r="K89" s="17"/>
      <c r="L89" s="14"/>
      <c r="M89" s="14"/>
    </row>
    <row r="90" spans="1:13" ht="53.25" customHeight="1">
      <c r="A90" s="9">
        <v>80</v>
      </c>
      <c r="B90" s="10" t="s">
        <v>290</v>
      </c>
      <c r="C90" s="9">
        <v>11</v>
      </c>
      <c r="D90" s="11">
        <v>177</v>
      </c>
      <c r="E90" s="11">
        <f t="shared" si="5"/>
        <v>1947</v>
      </c>
      <c r="F90" s="12">
        <f t="shared" si="4"/>
        <v>215.94</v>
      </c>
      <c r="G90" s="13">
        <f t="shared" si="6"/>
        <v>2375.34</v>
      </c>
      <c r="H90" s="9">
        <f t="shared" si="9"/>
        <v>11</v>
      </c>
      <c r="I90" s="13">
        <f t="shared" si="10"/>
        <v>2375.34</v>
      </c>
      <c r="J90" s="9"/>
      <c r="K90" s="17"/>
      <c r="L90" s="14"/>
      <c r="M90" s="14"/>
    </row>
    <row r="91" spans="1:13" ht="53.25" customHeight="1">
      <c r="A91" s="9">
        <v>81</v>
      </c>
      <c r="B91" s="10" t="s">
        <v>291</v>
      </c>
      <c r="C91" s="9">
        <v>1</v>
      </c>
      <c r="D91" s="11">
        <v>598</v>
      </c>
      <c r="E91" s="11">
        <f t="shared" si="5"/>
        <v>598</v>
      </c>
      <c r="F91" s="12">
        <f t="shared" si="4"/>
        <v>729.56</v>
      </c>
      <c r="G91" s="13">
        <f t="shared" si="6"/>
        <v>729.56</v>
      </c>
      <c r="H91" s="9">
        <f t="shared" si="9"/>
        <v>1</v>
      </c>
      <c r="I91" s="13">
        <f t="shared" si="10"/>
        <v>729.56</v>
      </c>
      <c r="J91" s="9"/>
      <c r="K91" s="17"/>
      <c r="L91" s="14"/>
      <c r="M91" s="14"/>
    </row>
    <row r="92" spans="1:13" ht="53.25" customHeight="1">
      <c r="A92" s="9">
        <v>82</v>
      </c>
      <c r="B92" s="10" t="s">
        <v>292</v>
      </c>
      <c r="C92" s="9">
        <v>1</v>
      </c>
      <c r="D92" s="11">
        <v>242</v>
      </c>
      <c r="E92" s="11">
        <f t="shared" si="5"/>
        <v>242</v>
      </c>
      <c r="F92" s="12">
        <f t="shared" si="4"/>
        <v>295.24</v>
      </c>
      <c r="G92" s="13">
        <f t="shared" si="6"/>
        <v>295.24</v>
      </c>
      <c r="H92" s="9">
        <f t="shared" si="9"/>
        <v>1</v>
      </c>
      <c r="I92" s="13">
        <f t="shared" si="10"/>
        <v>295.24</v>
      </c>
      <c r="J92" s="9"/>
      <c r="K92" s="17"/>
      <c r="L92" s="14"/>
      <c r="M92" s="14"/>
    </row>
    <row r="93" spans="1:13" ht="53.25" customHeight="1">
      <c r="A93" s="9">
        <v>83</v>
      </c>
      <c r="B93" s="10" t="s">
        <v>293</v>
      </c>
      <c r="C93" s="9">
        <v>2</v>
      </c>
      <c r="D93" s="11">
        <v>500</v>
      </c>
      <c r="E93" s="11">
        <f t="shared" si="5"/>
        <v>1000</v>
      </c>
      <c r="F93" s="12">
        <f t="shared" si="4"/>
        <v>610</v>
      </c>
      <c r="G93" s="13">
        <f t="shared" si="6"/>
        <v>1220</v>
      </c>
      <c r="H93" s="9">
        <f t="shared" si="9"/>
        <v>2</v>
      </c>
      <c r="I93" s="13">
        <f t="shared" si="10"/>
        <v>1220</v>
      </c>
      <c r="J93" s="9"/>
      <c r="K93" s="17"/>
      <c r="L93" s="14"/>
      <c r="M93" s="14"/>
    </row>
    <row r="94" spans="1:13" ht="53.25" customHeight="1">
      <c r="A94" s="9">
        <v>84</v>
      </c>
      <c r="B94" s="10" t="s">
        <v>261</v>
      </c>
      <c r="C94" s="9">
        <v>1</v>
      </c>
      <c r="D94" s="11">
        <v>3300</v>
      </c>
      <c r="E94" s="11">
        <f t="shared" si="5"/>
        <v>3300</v>
      </c>
      <c r="F94" s="12">
        <f t="shared" si="4"/>
        <v>4026</v>
      </c>
      <c r="G94" s="13">
        <f t="shared" si="6"/>
        <v>4026</v>
      </c>
      <c r="H94" s="9">
        <f t="shared" si="9"/>
        <v>1</v>
      </c>
      <c r="I94" s="13">
        <f t="shared" si="10"/>
        <v>4026</v>
      </c>
      <c r="J94" s="9"/>
      <c r="K94" s="17"/>
      <c r="L94" s="14"/>
      <c r="M94" s="14"/>
    </row>
    <row r="95" spans="1:13" ht="53.25" customHeight="1">
      <c r="A95" s="9">
        <v>85</v>
      </c>
      <c r="B95" s="10" t="s">
        <v>294</v>
      </c>
      <c r="C95" s="9">
        <v>1</v>
      </c>
      <c r="D95" s="11">
        <v>1265</v>
      </c>
      <c r="E95" s="11">
        <f t="shared" si="5"/>
        <v>1265</v>
      </c>
      <c r="F95" s="12">
        <f t="shared" si="4"/>
        <v>1543.3</v>
      </c>
      <c r="G95" s="13">
        <f t="shared" si="6"/>
        <v>1543.3</v>
      </c>
      <c r="H95" s="9">
        <f t="shared" si="9"/>
        <v>1</v>
      </c>
      <c r="I95" s="13">
        <f t="shared" si="10"/>
        <v>1543.3</v>
      </c>
      <c r="J95" s="9"/>
      <c r="K95" s="17"/>
      <c r="L95" s="14"/>
      <c r="M95" s="14"/>
    </row>
    <row r="96" spans="1:13" ht="53.25" customHeight="1">
      <c r="A96" s="9">
        <v>86</v>
      </c>
      <c r="B96" s="10" t="s">
        <v>295</v>
      </c>
      <c r="C96" s="9">
        <v>3</v>
      </c>
      <c r="D96" s="11">
        <v>345</v>
      </c>
      <c r="E96" s="11">
        <f t="shared" si="5"/>
        <v>1035</v>
      </c>
      <c r="F96" s="12">
        <f t="shared" si="4"/>
        <v>420.9</v>
      </c>
      <c r="G96" s="13">
        <f t="shared" si="6"/>
        <v>1262.6999999999998</v>
      </c>
      <c r="H96" s="9">
        <f t="shared" si="9"/>
        <v>3</v>
      </c>
      <c r="I96" s="13">
        <f t="shared" si="10"/>
        <v>1262.6999999999998</v>
      </c>
      <c r="J96" s="9"/>
      <c r="K96" s="17"/>
      <c r="L96" s="14"/>
      <c r="M96" s="14"/>
    </row>
    <row r="97" spans="1:13" ht="53.25" customHeight="1">
      <c r="A97" s="9">
        <v>87</v>
      </c>
      <c r="B97" s="19" t="s">
        <v>296</v>
      </c>
      <c r="C97" s="9">
        <v>1</v>
      </c>
      <c r="D97" s="11">
        <v>1350</v>
      </c>
      <c r="E97" s="11">
        <f t="shared" si="5"/>
        <v>1350</v>
      </c>
      <c r="F97" s="12">
        <f t="shared" si="4"/>
        <v>1647</v>
      </c>
      <c r="G97" s="13">
        <f t="shared" si="6"/>
        <v>1647</v>
      </c>
      <c r="H97" s="9">
        <f t="shared" si="9"/>
        <v>1</v>
      </c>
      <c r="I97" s="13">
        <f t="shared" si="10"/>
        <v>1647</v>
      </c>
      <c r="J97" s="9"/>
      <c r="K97" s="17"/>
      <c r="L97" s="9"/>
      <c r="M97" s="17"/>
    </row>
    <row r="98" spans="1:13" ht="53.25" customHeight="1">
      <c r="A98" s="9">
        <v>88</v>
      </c>
      <c r="B98" s="19" t="s">
        <v>275</v>
      </c>
      <c r="C98" s="9">
        <v>1</v>
      </c>
      <c r="D98" s="11">
        <v>2900</v>
      </c>
      <c r="E98" s="11">
        <f t="shared" si="5"/>
        <v>2900</v>
      </c>
      <c r="F98" s="12">
        <f t="shared" si="4"/>
        <v>3538</v>
      </c>
      <c r="G98" s="13">
        <f t="shared" si="6"/>
        <v>3538</v>
      </c>
      <c r="H98" s="9">
        <f t="shared" si="9"/>
        <v>1</v>
      </c>
      <c r="I98" s="13">
        <f t="shared" si="10"/>
        <v>3538</v>
      </c>
      <c r="J98" s="9"/>
      <c r="K98" s="17"/>
      <c r="L98" s="9"/>
      <c r="M98" s="17"/>
    </row>
    <row r="99" spans="1:13" ht="53.25" customHeight="1">
      <c r="A99" s="9">
        <v>89</v>
      </c>
      <c r="B99" s="10" t="s">
        <v>276</v>
      </c>
      <c r="C99" s="9">
        <v>1</v>
      </c>
      <c r="D99" s="11">
        <v>337</v>
      </c>
      <c r="E99" s="11">
        <f t="shared" si="5"/>
        <v>337</v>
      </c>
      <c r="F99" s="12">
        <f t="shared" si="4"/>
        <v>411.14</v>
      </c>
      <c r="G99" s="13">
        <f t="shared" si="6"/>
        <v>411.14</v>
      </c>
      <c r="H99" s="9">
        <f t="shared" si="9"/>
        <v>1</v>
      </c>
      <c r="I99" s="13">
        <f t="shared" si="10"/>
        <v>411.14</v>
      </c>
      <c r="J99" s="9"/>
      <c r="K99" s="17"/>
      <c r="L99" s="9"/>
      <c r="M99" s="17"/>
    </row>
    <row r="100" spans="1:13" ht="53.25" customHeight="1">
      <c r="A100" s="9">
        <v>90</v>
      </c>
      <c r="B100" s="10" t="s">
        <v>233</v>
      </c>
      <c r="C100" s="9">
        <v>1</v>
      </c>
      <c r="D100" s="11">
        <v>390</v>
      </c>
      <c r="E100" s="11">
        <f t="shared" si="5"/>
        <v>390</v>
      </c>
      <c r="F100" s="12">
        <f t="shared" si="4"/>
        <v>475.8</v>
      </c>
      <c r="G100" s="13">
        <f t="shared" si="6"/>
        <v>475.8</v>
      </c>
      <c r="H100" s="9">
        <f t="shared" si="9"/>
        <v>1</v>
      </c>
      <c r="I100" s="13">
        <f t="shared" si="10"/>
        <v>475.8</v>
      </c>
      <c r="J100" s="9"/>
      <c r="K100" s="17"/>
      <c r="L100" s="9"/>
      <c r="M100" s="17"/>
    </row>
    <row r="101" spans="1:13" ht="53.25" customHeight="1">
      <c r="A101" s="9">
        <v>91</v>
      </c>
      <c r="B101" s="10" t="s">
        <v>271</v>
      </c>
      <c r="C101" s="9">
        <v>2</v>
      </c>
      <c r="D101" s="11">
        <v>614</v>
      </c>
      <c r="E101" s="11">
        <f t="shared" si="5"/>
        <v>1228</v>
      </c>
      <c r="F101" s="12">
        <f t="shared" si="4"/>
        <v>749.08</v>
      </c>
      <c r="G101" s="13">
        <f t="shared" si="6"/>
        <v>1498.16</v>
      </c>
      <c r="H101" s="9">
        <f t="shared" si="9"/>
        <v>2</v>
      </c>
      <c r="I101" s="13">
        <f t="shared" si="10"/>
        <v>1498.16</v>
      </c>
      <c r="J101" s="9"/>
      <c r="K101" s="17"/>
      <c r="L101" s="9"/>
      <c r="M101" s="17"/>
    </row>
    <row r="102" spans="1:13" ht="53.25" customHeight="1">
      <c r="A102" s="9">
        <v>92</v>
      </c>
      <c r="B102" s="10" t="s">
        <v>282</v>
      </c>
      <c r="C102" s="9">
        <v>1</v>
      </c>
      <c r="D102" s="11">
        <v>468</v>
      </c>
      <c r="E102" s="11">
        <f t="shared" si="5"/>
        <v>468</v>
      </c>
      <c r="F102" s="12">
        <f t="shared" si="4"/>
        <v>570.96</v>
      </c>
      <c r="G102" s="13">
        <f t="shared" si="6"/>
        <v>570.96</v>
      </c>
      <c r="H102" s="9">
        <f t="shared" si="9"/>
        <v>1</v>
      </c>
      <c r="I102" s="13">
        <f t="shared" si="10"/>
        <v>570.96</v>
      </c>
      <c r="J102" s="9"/>
      <c r="K102" s="17"/>
      <c r="L102" s="9"/>
      <c r="M102" s="17"/>
    </row>
    <row r="103" spans="1:13" ht="53.25" customHeight="1">
      <c r="A103" s="9">
        <v>93</v>
      </c>
      <c r="B103" s="10" t="s">
        <v>238</v>
      </c>
      <c r="C103" s="9">
        <v>1</v>
      </c>
      <c r="D103" s="11">
        <v>450</v>
      </c>
      <c r="E103" s="11">
        <f t="shared" si="5"/>
        <v>450</v>
      </c>
      <c r="F103" s="12">
        <f t="shared" si="4"/>
        <v>549</v>
      </c>
      <c r="G103" s="13">
        <f t="shared" si="6"/>
        <v>549</v>
      </c>
      <c r="H103" s="9">
        <f t="shared" si="9"/>
        <v>1</v>
      </c>
      <c r="I103" s="13">
        <f t="shared" si="10"/>
        <v>549</v>
      </c>
      <c r="J103" s="9"/>
      <c r="K103" s="17"/>
      <c r="L103" s="9"/>
      <c r="M103" s="17"/>
    </row>
    <row r="104" spans="1:13" ht="53.25" customHeight="1">
      <c r="A104" s="9">
        <v>94</v>
      </c>
      <c r="B104" s="10" t="s">
        <v>297</v>
      </c>
      <c r="C104" s="9">
        <v>1</v>
      </c>
      <c r="D104" s="11">
        <v>598</v>
      </c>
      <c r="E104" s="11">
        <f t="shared" si="5"/>
        <v>598</v>
      </c>
      <c r="F104" s="12">
        <f t="shared" si="4"/>
        <v>729.56</v>
      </c>
      <c r="G104" s="13">
        <f t="shared" si="6"/>
        <v>729.56</v>
      </c>
      <c r="H104" s="9">
        <f t="shared" si="9"/>
        <v>1</v>
      </c>
      <c r="I104" s="13">
        <f t="shared" si="10"/>
        <v>729.56</v>
      </c>
      <c r="J104" s="9"/>
      <c r="K104" s="17"/>
      <c r="L104" s="9"/>
      <c r="M104" s="17"/>
    </row>
    <row r="105" spans="1:13" ht="53.25" customHeight="1">
      <c r="A105" s="9">
        <v>95</v>
      </c>
      <c r="B105" s="10" t="s">
        <v>240</v>
      </c>
      <c r="C105" s="9">
        <v>2</v>
      </c>
      <c r="D105" s="11">
        <v>100</v>
      </c>
      <c r="E105" s="11">
        <f t="shared" si="5"/>
        <v>200</v>
      </c>
      <c r="F105" s="12">
        <f t="shared" si="4"/>
        <v>122</v>
      </c>
      <c r="G105" s="13">
        <f t="shared" si="6"/>
        <v>244</v>
      </c>
      <c r="H105" s="9">
        <f t="shared" si="9"/>
        <v>2</v>
      </c>
      <c r="I105" s="13">
        <f t="shared" si="10"/>
        <v>244</v>
      </c>
      <c r="J105" s="9"/>
      <c r="K105" s="17"/>
      <c r="L105" s="9"/>
      <c r="M105" s="17"/>
    </row>
    <row r="106" spans="1:13" ht="53.25" customHeight="1">
      <c r="A106" s="9">
        <v>96</v>
      </c>
      <c r="B106" s="10" t="s">
        <v>241</v>
      </c>
      <c r="C106" s="9">
        <v>2</v>
      </c>
      <c r="D106" s="11">
        <v>275</v>
      </c>
      <c r="E106" s="11">
        <f t="shared" si="5"/>
        <v>550</v>
      </c>
      <c r="F106" s="12">
        <f t="shared" si="4"/>
        <v>335.5</v>
      </c>
      <c r="G106" s="13">
        <f t="shared" si="6"/>
        <v>671</v>
      </c>
      <c r="H106" s="9">
        <f t="shared" si="9"/>
        <v>2</v>
      </c>
      <c r="I106" s="13">
        <f t="shared" si="10"/>
        <v>671</v>
      </c>
      <c r="J106" s="9"/>
      <c r="K106" s="17"/>
      <c r="L106" s="9"/>
      <c r="M106" s="17"/>
    </row>
    <row r="107" spans="1:13" ht="53.25" customHeight="1">
      <c r="A107" s="9">
        <v>97</v>
      </c>
      <c r="B107" s="10" t="s">
        <v>242</v>
      </c>
      <c r="C107" s="9">
        <v>2</v>
      </c>
      <c r="D107" s="11">
        <v>1750</v>
      </c>
      <c r="E107" s="11">
        <f t="shared" si="5"/>
        <v>3500</v>
      </c>
      <c r="F107" s="12">
        <f t="shared" si="4"/>
        <v>2135</v>
      </c>
      <c r="G107" s="13">
        <f t="shared" si="6"/>
        <v>4270</v>
      </c>
      <c r="H107" s="9">
        <f t="shared" si="9"/>
        <v>2</v>
      </c>
      <c r="I107" s="13">
        <f t="shared" si="10"/>
        <v>4270</v>
      </c>
      <c r="J107" s="9"/>
      <c r="K107" s="17"/>
      <c r="L107" s="9"/>
      <c r="M107" s="17"/>
    </row>
    <row r="108" spans="1:13" ht="53.25" customHeight="1">
      <c r="A108" s="9">
        <v>98</v>
      </c>
      <c r="B108" s="10" t="s">
        <v>299</v>
      </c>
      <c r="C108" s="9">
        <v>1</v>
      </c>
      <c r="D108" s="11">
        <v>650</v>
      </c>
      <c r="E108" s="11">
        <f t="shared" si="5"/>
        <v>650</v>
      </c>
      <c r="F108" s="12">
        <f t="shared" si="4"/>
        <v>793</v>
      </c>
      <c r="G108" s="13">
        <f t="shared" si="6"/>
        <v>793</v>
      </c>
      <c r="H108" s="9">
        <f t="shared" si="9"/>
        <v>1</v>
      </c>
      <c r="I108" s="13">
        <f t="shared" si="10"/>
        <v>793</v>
      </c>
      <c r="J108" s="9"/>
      <c r="K108" s="17"/>
      <c r="L108" s="9"/>
      <c r="M108" s="17"/>
    </row>
    <row r="109" spans="1:13" ht="53.25" customHeight="1">
      <c r="A109" s="9">
        <v>99</v>
      </c>
      <c r="B109" s="10" t="s">
        <v>295</v>
      </c>
      <c r="C109" s="9">
        <v>4</v>
      </c>
      <c r="D109" s="11">
        <v>345</v>
      </c>
      <c r="E109" s="11">
        <f t="shared" si="5"/>
        <v>1380</v>
      </c>
      <c r="F109" s="12">
        <f t="shared" si="4"/>
        <v>420.9</v>
      </c>
      <c r="G109" s="13">
        <f t="shared" si="6"/>
        <v>1683.6</v>
      </c>
      <c r="H109" s="9">
        <f t="shared" si="9"/>
        <v>4</v>
      </c>
      <c r="I109" s="13">
        <f t="shared" si="10"/>
        <v>1683.6</v>
      </c>
      <c r="J109" s="9"/>
      <c r="K109" s="17"/>
      <c r="L109" s="9"/>
      <c r="M109" s="17"/>
    </row>
    <row r="110" spans="1:13" ht="53.25" customHeight="1">
      <c r="A110" s="9">
        <v>100</v>
      </c>
      <c r="B110" s="10" t="s">
        <v>290</v>
      </c>
      <c r="C110" s="9">
        <v>14</v>
      </c>
      <c r="D110" s="11">
        <v>177</v>
      </c>
      <c r="E110" s="11">
        <f t="shared" si="5"/>
        <v>2478</v>
      </c>
      <c r="F110" s="12">
        <f t="shared" si="4"/>
        <v>215.94</v>
      </c>
      <c r="G110" s="13">
        <f t="shared" si="6"/>
        <v>3023.16</v>
      </c>
      <c r="H110" s="9">
        <f t="shared" si="9"/>
        <v>14</v>
      </c>
      <c r="I110" s="13">
        <f t="shared" si="10"/>
        <v>3023.16</v>
      </c>
      <c r="J110" s="9"/>
      <c r="K110" s="17"/>
      <c r="L110" s="9"/>
      <c r="M110" s="17"/>
    </row>
    <row r="111" spans="1:13" ht="53.25" customHeight="1">
      <c r="A111" s="9">
        <v>101</v>
      </c>
      <c r="B111" s="10" t="s">
        <v>298</v>
      </c>
      <c r="C111" s="9">
        <v>1</v>
      </c>
      <c r="D111" s="11">
        <v>1462</v>
      </c>
      <c r="E111" s="11">
        <f t="shared" si="5"/>
        <v>1462</v>
      </c>
      <c r="F111" s="12">
        <f t="shared" si="4"/>
        <v>1783.6399999999999</v>
      </c>
      <c r="G111" s="13">
        <f t="shared" si="6"/>
        <v>1783.6399999999999</v>
      </c>
      <c r="H111" s="9">
        <f t="shared" si="9"/>
        <v>1</v>
      </c>
      <c r="I111" s="13">
        <f t="shared" si="10"/>
        <v>1783.6399999999999</v>
      </c>
      <c r="J111" s="9"/>
      <c r="K111" s="17"/>
      <c r="L111" s="9"/>
      <c r="M111" s="17"/>
    </row>
    <row r="112" spans="1:20" ht="78" customHeight="1">
      <c r="A112" s="43" t="s">
        <v>6</v>
      </c>
      <c r="B112" s="43"/>
      <c r="C112" s="43"/>
      <c r="D112" s="5"/>
      <c r="E112" s="6">
        <f>SUM(E11:E111)</f>
        <v>150038</v>
      </c>
      <c r="F112" s="3"/>
      <c r="G112" s="3">
        <f>SUM(G11:G111)</f>
        <v>183046.36000000002</v>
      </c>
      <c r="H112" s="4"/>
      <c r="I112" s="3">
        <f>SUM(I11:I111)</f>
        <v>183046.36000000002</v>
      </c>
      <c r="J112" s="3"/>
      <c r="K112" s="3">
        <f>SUM(K11:K111)</f>
        <v>0</v>
      </c>
      <c r="L112" s="4"/>
      <c r="M112" s="3">
        <f>SUM(M11:M111)</f>
        <v>0</v>
      </c>
      <c r="N112" s="7"/>
      <c r="T112" s="7">
        <f>SUM(I112:S112)</f>
        <v>183046.36000000002</v>
      </c>
    </row>
  </sheetData>
  <mergeCells count="13">
    <mergeCell ref="L8:M8"/>
    <mergeCell ref="H7:M7"/>
    <mergeCell ref="C8:C9"/>
    <mergeCell ref="F8:F9"/>
    <mergeCell ref="G8:G9"/>
    <mergeCell ref="H8:I8"/>
    <mergeCell ref="J8:K8"/>
    <mergeCell ref="E8:E9"/>
    <mergeCell ref="D8:D9"/>
    <mergeCell ref="A112:C112"/>
    <mergeCell ref="A7:A9"/>
    <mergeCell ref="B7:B9"/>
    <mergeCell ref="C7:G7"/>
  </mergeCells>
  <printOptions/>
  <pageMargins left="0.75" right="0.75" top="1" bottom="1" header="0.5" footer="0.5"/>
  <pageSetup fitToHeight="7" fitToWidth="1" horizontalDpi="600" verticalDpi="600" orientation="landscape" paperSize="9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selection activeCell="B11" sqref="B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8.75390625" style="0" customWidth="1"/>
    <col min="13" max="13" width="19.625" style="0" customWidth="1"/>
    <col min="14" max="14" width="20.875" style="0" customWidth="1"/>
  </cols>
  <sheetData>
    <row r="1" ht="18">
      <c r="G1" s="8" t="s">
        <v>351</v>
      </c>
    </row>
    <row r="3" ht="20.25">
      <c r="A3" s="2" t="s">
        <v>301</v>
      </c>
    </row>
    <row r="4" ht="20.25">
      <c r="A4" s="2" t="s">
        <v>302</v>
      </c>
    </row>
    <row r="5" ht="20.25">
      <c r="H5" s="2" t="s">
        <v>319</v>
      </c>
    </row>
    <row r="7" spans="1:13" ht="50.25" customHeight="1">
      <c r="A7" s="44" t="s">
        <v>0</v>
      </c>
      <c r="B7" s="44" t="s">
        <v>1</v>
      </c>
      <c r="C7" s="38" t="s">
        <v>303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0.5" customHeight="1">
      <c r="A8" s="45"/>
      <c r="B8" s="45"/>
      <c r="C8" s="44" t="s">
        <v>129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333</v>
      </c>
      <c r="I8" s="42"/>
      <c r="J8" s="38"/>
      <c r="K8" s="39"/>
      <c r="L8" s="38"/>
      <c r="M8" s="39"/>
    </row>
    <row r="9" spans="1:13" ht="41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10</v>
      </c>
      <c r="M10" s="15">
        <v>11</v>
      </c>
    </row>
    <row r="11" spans="1:13" ht="53.25" customHeight="1">
      <c r="A11" s="9">
        <v>1</v>
      </c>
      <c r="B11" s="10" t="s">
        <v>304</v>
      </c>
      <c r="C11" s="9">
        <v>1</v>
      </c>
      <c r="D11" s="11">
        <v>28918.1</v>
      </c>
      <c r="E11" s="11">
        <f aca="true" t="shared" si="0" ref="E11:E24">C11*D11</f>
        <v>28918.1</v>
      </c>
      <c r="F11" s="12">
        <f aca="true" t="shared" si="1" ref="F11:F24">D11*22%+D11</f>
        <v>35280.081999999995</v>
      </c>
      <c r="G11" s="13">
        <f aca="true" t="shared" si="2" ref="G11:G24">C11*F11</f>
        <v>35280.081999999995</v>
      </c>
      <c r="H11" s="9">
        <f>C11*1</f>
        <v>1</v>
      </c>
      <c r="I11" s="13">
        <f>G11*1</f>
        <v>35280.081999999995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305</v>
      </c>
      <c r="C12" s="9">
        <v>1</v>
      </c>
      <c r="D12" s="11">
        <v>24769</v>
      </c>
      <c r="E12" s="11">
        <f t="shared" si="0"/>
        <v>24769</v>
      </c>
      <c r="F12" s="12">
        <f t="shared" si="1"/>
        <v>30218.18</v>
      </c>
      <c r="G12" s="13">
        <f t="shared" si="2"/>
        <v>30218.18</v>
      </c>
      <c r="H12" s="9">
        <f>C12*1</f>
        <v>1</v>
      </c>
      <c r="I12" s="13">
        <f>G12*1</f>
        <v>30218.18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306</v>
      </c>
      <c r="C13" s="9">
        <v>1</v>
      </c>
      <c r="D13" s="11">
        <v>24769</v>
      </c>
      <c r="E13" s="11">
        <f t="shared" si="0"/>
        <v>24769</v>
      </c>
      <c r="F13" s="12">
        <f t="shared" si="1"/>
        <v>30218.18</v>
      </c>
      <c r="G13" s="13">
        <f t="shared" si="2"/>
        <v>30218.18</v>
      </c>
      <c r="H13" s="9">
        <f>C13*1</f>
        <v>1</v>
      </c>
      <c r="I13" s="13">
        <f>G13*1</f>
        <v>30218.18</v>
      </c>
      <c r="J13" s="14"/>
      <c r="K13" s="14"/>
      <c r="L13" s="14"/>
      <c r="M13" s="14"/>
    </row>
    <row r="14" spans="1:13" ht="53.25" customHeight="1">
      <c r="A14" s="9">
        <v>4</v>
      </c>
      <c r="B14" s="10" t="s">
        <v>307</v>
      </c>
      <c r="C14" s="9">
        <v>1</v>
      </c>
      <c r="D14" s="11">
        <v>24769</v>
      </c>
      <c r="E14" s="11">
        <f t="shared" si="0"/>
        <v>24769</v>
      </c>
      <c r="F14" s="12">
        <f t="shared" si="1"/>
        <v>30218.18</v>
      </c>
      <c r="G14" s="13">
        <f t="shared" si="2"/>
        <v>30218.18</v>
      </c>
      <c r="H14" s="9">
        <f>C14*1</f>
        <v>1</v>
      </c>
      <c r="I14" s="13">
        <f>G14*1</f>
        <v>30218.18</v>
      </c>
      <c r="J14" s="14"/>
      <c r="K14" s="14"/>
      <c r="L14" s="14"/>
      <c r="M14" s="14"/>
    </row>
    <row r="15" spans="1:13" ht="53.25" customHeight="1">
      <c r="A15" s="9">
        <v>5</v>
      </c>
      <c r="B15" s="10" t="s">
        <v>304</v>
      </c>
      <c r="C15" s="9">
        <v>1</v>
      </c>
      <c r="D15" s="11">
        <v>16166.8</v>
      </c>
      <c r="E15" s="11">
        <f t="shared" si="0"/>
        <v>16166.8</v>
      </c>
      <c r="F15" s="12">
        <f t="shared" si="1"/>
        <v>19723.496</v>
      </c>
      <c r="G15" s="13">
        <f t="shared" si="2"/>
        <v>19723.496</v>
      </c>
      <c r="H15" s="9">
        <f aca="true" t="shared" si="3" ref="H15:H24">C15*1</f>
        <v>1</v>
      </c>
      <c r="I15" s="13">
        <f aca="true" t="shared" si="4" ref="I15:I24">G15*1</f>
        <v>19723.496</v>
      </c>
      <c r="J15" s="9"/>
      <c r="K15" s="17"/>
      <c r="L15" s="14"/>
      <c r="M15" s="14"/>
    </row>
    <row r="16" spans="1:13" ht="53.25" customHeight="1">
      <c r="A16" s="9">
        <v>6</v>
      </c>
      <c r="B16" s="10" t="s">
        <v>305</v>
      </c>
      <c r="C16" s="9">
        <v>1</v>
      </c>
      <c r="D16" s="11">
        <v>18008.6</v>
      </c>
      <c r="E16" s="11">
        <f t="shared" si="0"/>
        <v>18008.6</v>
      </c>
      <c r="F16" s="12">
        <f t="shared" si="1"/>
        <v>21970.492</v>
      </c>
      <c r="G16" s="13">
        <f t="shared" si="2"/>
        <v>21970.492</v>
      </c>
      <c r="H16" s="9">
        <f t="shared" si="3"/>
        <v>1</v>
      </c>
      <c r="I16" s="13">
        <f t="shared" si="4"/>
        <v>21970.492</v>
      </c>
      <c r="J16" s="9"/>
      <c r="K16" s="17"/>
      <c r="L16" s="14"/>
      <c r="M16" s="14"/>
    </row>
    <row r="17" spans="1:13" ht="53.25" customHeight="1">
      <c r="A17" s="9">
        <v>7</v>
      </c>
      <c r="B17" s="10" t="s">
        <v>306</v>
      </c>
      <c r="C17" s="9">
        <v>2</v>
      </c>
      <c r="D17" s="11">
        <v>8914.92</v>
      </c>
      <c r="E17" s="11">
        <f t="shared" si="0"/>
        <v>17829.84</v>
      </c>
      <c r="F17" s="12">
        <f t="shared" si="1"/>
        <v>10876.2024</v>
      </c>
      <c r="G17" s="13">
        <f t="shared" si="2"/>
        <v>21752.4048</v>
      </c>
      <c r="H17" s="9">
        <f t="shared" si="3"/>
        <v>2</v>
      </c>
      <c r="I17" s="13">
        <f t="shared" si="4"/>
        <v>21752.4048</v>
      </c>
      <c r="J17" s="9"/>
      <c r="K17" s="17"/>
      <c r="L17" s="14"/>
      <c r="M17" s="14"/>
    </row>
    <row r="18" spans="1:13" ht="53.25" customHeight="1">
      <c r="A18" s="9">
        <v>8</v>
      </c>
      <c r="B18" s="10" t="s">
        <v>308</v>
      </c>
      <c r="C18" s="9">
        <v>1</v>
      </c>
      <c r="D18" s="11">
        <v>29165.5</v>
      </c>
      <c r="E18" s="11">
        <f t="shared" si="0"/>
        <v>29165.5</v>
      </c>
      <c r="F18" s="12">
        <f t="shared" si="1"/>
        <v>35581.91</v>
      </c>
      <c r="G18" s="13">
        <f t="shared" si="2"/>
        <v>35581.91</v>
      </c>
      <c r="H18" s="9">
        <f t="shared" si="3"/>
        <v>1</v>
      </c>
      <c r="I18" s="13">
        <f t="shared" si="4"/>
        <v>35581.91</v>
      </c>
      <c r="J18" s="9"/>
      <c r="K18" s="17"/>
      <c r="L18" s="14"/>
      <c r="M18" s="14"/>
    </row>
    <row r="19" spans="1:13" ht="53.25" customHeight="1">
      <c r="A19" s="9">
        <v>9</v>
      </c>
      <c r="B19" s="10" t="s">
        <v>304</v>
      </c>
      <c r="C19" s="9">
        <v>1</v>
      </c>
      <c r="D19" s="11">
        <v>9537.9</v>
      </c>
      <c r="E19" s="11">
        <f t="shared" si="0"/>
        <v>9537.9</v>
      </c>
      <c r="F19" s="12">
        <f t="shared" si="1"/>
        <v>11636.238</v>
      </c>
      <c r="G19" s="13">
        <f t="shared" si="2"/>
        <v>11636.238</v>
      </c>
      <c r="H19" s="9">
        <f t="shared" si="3"/>
        <v>1</v>
      </c>
      <c r="I19" s="13">
        <f t="shared" si="4"/>
        <v>11636.238</v>
      </c>
      <c r="J19" s="14"/>
      <c r="K19" s="14"/>
      <c r="L19" s="9"/>
      <c r="M19" s="17"/>
    </row>
    <row r="20" spans="1:13" ht="53.25" customHeight="1">
      <c r="A20" s="9">
        <v>10</v>
      </c>
      <c r="B20" s="10" t="s">
        <v>305</v>
      </c>
      <c r="C20" s="9">
        <v>1</v>
      </c>
      <c r="D20" s="11">
        <v>11614</v>
      </c>
      <c r="E20" s="11">
        <f t="shared" si="0"/>
        <v>11614</v>
      </c>
      <c r="F20" s="12">
        <f t="shared" si="1"/>
        <v>14169.08</v>
      </c>
      <c r="G20" s="13">
        <f t="shared" si="2"/>
        <v>14169.08</v>
      </c>
      <c r="H20" s="9">
        <f t="shared" si="3"/>
        <v>1</v>
      </c>
      <c r="I20" s="13">
        <f t="shared" si="4"/>
        <v>14169.08</v>
      </c>
      <c r="J20" s="14"/>
      <c r="K20" s="14"/>
      <c r="L20" s="9"/>
      <c r="M20" s="17"/>
    </row>
    <row r="21" spans="1:13" ht="53.25" customHeight="1">
      <c r="A21" s="9">
        <v>11</v>
      </c>
      <c r="B21" s="19" t="s">
        <v>309</v>
      </c>
      <c r="C21" s="9">
        <v>4</v>
      </c>
      <c r="D21" s="11">
        <v>6743</v>
      </c>
      <c r="E21" s="11">
        <f t="shared" si="0"/>
        <v>26972</v>
      </c>
      <c r="F21" s="12">
        <f>D21*7%+D21</f>
        <v>7215.01</v>
      </c>
      <c r="G21" s="13">
        <f t="shared" si="2"/>
        <v>28860.04</v>
      </c>
      <c r="H21" s="9">
        <f t="shared" si="3"/>
        <v>4</v>
      </c>
      <c r="I21" s="13">
        <f t="shared" si="4"/>
        <v>28860.04</v>
      </c>
      <c r="J21" s="14"/>
      <c r="K21" s="14"/>
      <c r="L21" s="14"/>
      <c r="M21" s="14"/>
    </row>
    <row r="22" spans="1:13" ht="53.25" customHeight="1">
      <c r="A22" s="9">
        <v>12</v>
      </c>
      <c r="B22" s="19" t="s">
        <v>310</v>
      </c>
      <c r="C22" s="9">
        <v>10</v>
      </c>
      <c r="D22" s="11">
        <v>4879</v>
      </c>
      <c r="E22" s="11">
        <f t="shared" si="0"/>
        <v>48790</v>
      </c>
      <c r="F22" s="12">
        <f t="shared" si="1"/>
        <v>5952.38</v>
      </c>
      <c r="G22" s="13">
        <f t="shared" si="2"/>
        <v>59523.8</v>
      </c>
      <c r="H22" s="9">
        <f t="shared" si="3"/>
        <v>10</v>
      </c>
      <c r="I22" s="13">
        <f t="shared" si="4"/>
        <v>59523.8</v>
      </c>
      <c r="J22" s="14"/>
      <c r="K22" s="14"/>
      <c r="L22" s="14"/>
      <c r="M22" s="14"/>
    </row>
    <row r="23" spans="1:13" ht="53.25" customHeight="1">
      <c r="A23" s="9">
        <v>13</v>
      </c>
      <c r="B23" s="19" t="s">
        <v>311</v>
      </c>
      <c r="C23" s="9">
        <v>10</v>
      </c>
      <c r="D23" s="11">
        <v>1542</v>
      </c>
      <c r="E23" s="11">
        <f t="shared" si="0"/>
        <v>15420</v>
      </c>
      <c r="F23" s="12">
        <f t="shared" si="1"/>
        <v>1881.24</v>
      </c>
      <c r="G23" s="13">
        <f t="shared" si="2"/>
        <v>18812.4</v>
      </c>
      <c r="H23" s="9">
        <f t="shared" si="3"/>
        <v>10</v>
      </c>
      <c r="I23" s="13">
        <f t="shared" si="4"/>
        <v>18812.4</v>
      </c>
      <c r="J23" s="14"/>
      <c r="K23" s="14"/>
      <c r="L23" s="14"/>
      <c r="M23" s="14"/>
    </row>
    <row r="24" spans="1:13" ht="53.25" customHeight="1">
      <c r="A24" s="9">
        <v>14</v>
      </c>
      <c r="B24" s="19" t="s">
        <v>312</v>
      </c>
      <c r="C24" s="9">
        <v>10</v>
      </c>
      <c r="D24" s="11">
        <v>1493</v>
      </c>
      <c r="E24" s="11">
        <f t="shared" si="0"/>
        <v>14930</v>
      </c>
      <c r="F24" s="12">
        <f t="shared" si="1"/>
        <v>1821.46</v>
      </c>
      <c r="G24" s="13">
        <f t="shared" si="2"/>
        <v>18214.6</v>
      </c>
      <c r="H24" s="9">
        <f t="shared" si="3"/>
        <v>10</v>
      </c>
      <c r="I24" s="13">
        <f t="shared" si="4"/>
        <v>18214.6</v>
      </c>
      <c r="J24" s="14"/>
      <c r="K24" s="14"/>
      <c r="L24" s="14"/>
      <c r="M24" s="14"/>
    </row>
    <row r="25" spans="1:20" ht="78" customHeight="1">
      <c r="A25" s="43" t="s">
        <v>6</v>
      </c>
      <c r="B25" s="43"/>
      <c r="C25" s="43"/>
      <c r="D25" s="5"/>
      <c r="E25" s="6">
        <f>SUM(E11:E24)</f>
        <v>311659.74</v>
      </c>
      <c r="F25" s="3"/>
      <c r="G25" s="3">
        <f>SUM(G11:G24)</f>
        <v>376179.0828</v>
      </c>
      <c r="H25" s="4"/>
      <c r="I25" s="3">
        <f>SUM(I11:I24)</f>
        <v>376179.0828</v>
      </c>
      <c r="J25" s="3"/>
      <c r="K25" s="3">
        <f>SUM(K11:K24)</f>
        <v>0</v>
      </c>
      <c r="L25" s="4"/>
      <c r="M25" s="3">
        <f>SUM(M11:M24)</f>
        <v>0</v>
      </c>
      <c r="N25" s="7"/>
      <c r="T25" s="7"/>
    </row>
  </sheetData>
  <mergeCells count="13">
    <mergeCell ref="A25:C25"/>
    <mergeCell ref="A7:A9"/>
    <mergeCell ref="B7:B9"/>
    <mergeCell ref="C7:G7"/>
    <mergeCell ref="L8:M8"/>
    <mergeCell ref="H7:M7"/>
    <mergeCell ref="C8:C9"/>
    <mergeCell ref="F8:F9"/>
    <mergeCell ref="G8:G9"/>
    <mergeCell ref="H8:I8"/>
    <mergeCell ref="J8:K8"/>
    <mergeCell ref="E8:E9"/>
    <mergeCell ref="D8:D9"/>
  </mergeCells>
  <printOptions/>
  <pageMargins left="0.75" right="0.75" top="1" bottom="1" header="0.5" footer="0.5"/>
  <pageSetup fitToHeight="7" fitToWidth="1" horizontalDpi="600" verticalDpi="600" orientation="landscape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2"/>
  <sheetViews>
    <sheetView workbookViewId="0" topLeftCell="A9">
      <selection activeCell="B16" sqref="B16"/>
    </sheetView>
  </sheetViews>
  <sheetFormatPr defaultColWidth="9.00390625" defaultRowHeight="12.75"/>
  <cols>
    <col min="2" max="2" width="38.00390625" style="0" customWidth="1"/>
    <col min="4" max="4" width="17.75390625" style="0" customWidth="1"/>
    <col min="5" max="5" width="16.375" style="0" customWidth="1"/>
    <col min="6" max="6" width="15.125" style="0" customWidth="1"/>
    <col min="7" max="7" width="20.75390625" style="0" customWidth="1"/>
    <col min="8" max="8" width="11.00390625" style="0" customWidth="1"/>
    <col min="9" max="9" width="19.625" style="0" customWidth="1"/>
    <col min="11" max="11" width="18.75390625" style="0" customWidth="1"/>
    <col min="13" max="13" width="18.125" style="0" customWidth="1"/>
  </cols>
  <sheetData>
    <row r="2" ht="18">
      <c r="H2" s="8" t="s">
        <v>362</v>
      </c>
    </row>
    <row r="4" spans="1:6" ht="39" customHeight="1">
      <c r="A4" s="54" t="s">
        <v>363</v>
      </c>
      <c r="B4" s="54"/>
      <c r="C4" s="54"/>
      <c r="D4" s="54"/>
      <c r="E4" s="54"/>
      <c r="F4" s="54"/>
    </row>
    <row r="5" spans="1:10" ht="48" customHeight="1">
      <c r="A5" s="55" t="s">
        <v>364</v>
      </c>
      <c r="B5" s="55"/>
      <c r="C5" s="55"/>
      <c r="D5" s="55"/>
      <c r="E5" s="55"/>
      <c r="F5" s="55"/>
      <c r="I5" s="2"/>
      <c r="J5" s="31" t="s">
        <v>365</v>
      </c>
    </row>
    <row r="7" spans="1:13" ht="36" customHeight="1">
      <c r="A7" s="56" t="s">
        <v>0</v>
      </c>
      <c r="B7" s="44" t="s">
        <v>1</v>
      </c>
      <c r="C7" s="38" t="s">
        <v>366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37.5" customHeight="1">
      <c r="A8" s="56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367</v>
      </c>
      <c r="I8" s="42"/>
      <c r="J8" s="38"/>
      <c r="K8" s="39"/>
      <c r="L8" s="38"/>
      <c r="M8" s="39"/>
    </row>
    <row r="9" spans="1:13" ht="33" customHeight="1">
      <c r="A9" s="5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15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27.75" customHeight="1">
      <c r="A11" s="32">
        <v>1</v>
      </c>
      <c r="B11" s="33" t="s">
        <v>368</v>
      </c>
      <c r="C11" s="9">
        <v>2</v>
      </c>
      <c r="D11" s="11">
        <v>46970</v>
      </c>
      <c r="E11" s="11">
        <f aca="true" t="shared" si="0" ref="E11:E42">C11*D11</f>
        <v>93940</v>
      </c>
      <c r="F11" s="12">
        <f aca="true" t="shared" si="1" ref="F11:F37">D11*7%+D11</f>
        <v>50257.9</v>
      </c>
      <c r="G11" s="13">
        <f aca="true" t="shared" si="2" ref="G11:G42">C11*F11</f>
        <v>100515.8</v>
      </c>
      <c r="H11" s="9">
        <f aca="true" t="shared" si="3" ref="H11:H42">C11*1</f>
        <v>2</v>
      </c>
      <c r="I11" s="13">
        <f aca="true" t="shared" si="4" ref="I11:I42">G11*1</f>
        <v>100515.8</v>
      </c>
      <c r="J11" s="34"/>
      <c r="K11" s="34"/>
      <c r="L11" s="34"/>
      <c r="M11" s="34"/>
    </row>
    <row r="12" spans="1:13" ht="27.75" customHeight="1">
      <c r="A12" s="32">
        <v>2</v>
      </c>
      <c r="B12" s="33" t="s">
        <v>369</v>
      </c>
      <c r="C12" s="9">
        <v>4</v>
      </c>
      <c r="D12" s="13">
        <v>29480</v>
      </c>
      <c r="E12" s="11">
        <f t="shared" si="0"/>
        <v>117920</v>
      </c>
      <c r="F12" s="12">
        <f t="shared" si="1"/>
        <v>31543.6</v>
      </c>
      <c r="G12" s="13">
        <f t="shared" si="2"/>
        <v>126174.4</v>
      </c>
      <c r="H12" s="9">
        <f t="shared" si="3"/>
        <v>4</v>
      </c>
      <c r="I12" s="13">
        <f t="shared" si="4"/>
        <v>126174.4</v>
      </c>
      <c r="J12" s="34"/>
      <c r="K12" s="34"/>
      <c r="L12" s="34"/>
      <c r="M12" s="34"/>
    </row>
    <row r="13" spans="1:13" ht="27.75" customHeight="1">
      <c r="A13" s="32">
        <v>3</v>
      </c>
      <c r="B13" s="33" t="s">
        <v>370</v>
      </c>
      <c r="C13" s="9">
        <v>4</v>
      </c>
      <c r="D13" s="13">
        <v>13335</v>
      </c>
      <c r="E13" s="11">
        <f t="shared" si="0"/>
        <v>53340</v>
      </c>
      <c r="F13" s="12">
        <f t="shared" si="1"/>
        <v>14268.45</v>
      </c>
      <c r="G13" s="13">
        <f t="shared" si="2"/>
        <v>57073.8</v>
      </c>
      <c r="H13" s="9">
        <f t="shared" si="3"/>
        <v>4</v>
      </c>
      <c r="I13" s="13">
        <f t="shared" si="4"/>
        <v>57073.8</v>
      </c>
      <c r="J13" s="34"/>
      <c r="K13" s="34"/>
      <c r="L13" s="34"/>
      <c r="M13" s="34"/>
    </row>
    <row r="14" spans="1:13" ht="27.75" customHeight="1">
      <c r="A14" s="32">
        <v>4</v>
      </c>
      <c r="B14" s="33" t="s">
        <v>371</v>
      </c>
      <c r="C14" s="9">
        <v>2</v>
      </c>
      <c r="D14" s="13">
        <v>375</v>
      </c>
      <c r="E14" s="11">
        <f t="shared" si="0"/>
        <v>750</v>
      </c>
      <c r="F14" s="12">
        <f t="shared" si="1"/>
        <v>401.25</v>
      </c>
      <c r="G14" s="13">
        <f t="shared" si="2"/>
        <v>802.5</v>
      </c>
      <c r="H14" s="9">
        <f t="shared" si="3"/>
        <v>2</v>
      </c>
      <c r="I14" s="13">
        <f t="shared" si="4"/>
        <v>802.5</v>
      </c>
      <c r="J14" s="34"/>
      <c r="K14" s="34"/>
      <c r="L14" s="34"/>
      <c r="M14" s="34"/>
    </row>
    <row r="15" spans="1:13" ht="27.75" customHeight="1">
      <c r="A15" s="32">
        <v>5</v>
      </c>
      <c r="B15" s="33" t="s">
        <v>372</v>
      </c>
      <c r="C15" s="9">
        <v>2</v>
      </c>
      <c r="D15" s="13">
        <v>475</v>
      </c>
      <c r="E15" s="11">
        <f t="shared" si="0"/>
        <v>950</v>
      </c>
      <c r="F15" s="12">
        <f t="shared" si="1"/>
        <v>508.25</v>
      </c>
      <c r="G15" s="13">
        <f t="shared" si="2"/>
        <v>1016.5</v>
      </c>
      <c r="H15" s="9">
        <f t="shared" si="3"/>
        <v>2</v>
      </c>
      <c r="I15" s="13">
        <f t="shared" si="4"/>
        <v>1016.5</v>
      </c>
      <c r="J15" s="34"/>
      <c r="K15" s="34"/>
      <c r="L15" s="34"/>
      <c r="M15" s="34"/>
    </row>
    <row r="16" spans="1:13" ht="27.75" customHeight="1">
      <c r="A16" s="32">
        <v>6</v>
      </c>
      <c r="B16" s="33" t="s">
        <v>373</v>
      </c>
      <c r="C16" s="9">
        <v>2</v>
      </c>
      <c r="D16" s="13">
        <v>575</v>
      </c>
      <c r="E16" s="11">
        <f t="shared" si="0"/>
        <v>1150</v>
      </c>
      <c r="F16" s="12">
        <f t="shared" si="1"/>
        <v>615.25</v>
      </c>
      <c r="G16" s="13">
        <f t="shared" si="2"/>
        <v>1230.5</v>
      </c>
      <c r="H16" s="9">
        <f t="shared" si="3"/>
        <v>2</v>
      </c>
      <c r="I16" s="13">
        <f t="shared" si="4"/>
        <v>1230.5</v>
      </c>
      <c r="J16" s="34"/>
      <c r="K16" s="34"/>
      <c r="L16" s="34"/>
      <c r="M16" s="34"/>
    </row>
    <row r="17" spans="1:13" ht="27.75" customHeight="1">
      <c r="A17" s="32">
        <v>7</v>
      </c>
      <c r="B17" s="33" t="s">
        <v>374</v>
      </c>
      <c r="C17" s="9">
        <v>4</v>
      </c>
      <c r="D17" s="13">
        <v>847.5</v>
      </c>
      <c r="E17" s="11">
        <f t="shared" si="0"/>
        <v>3390</v>
      </c>
      <c r="F17" s="12">
        <f t="shared" si="1"/>
        <v>906.825</v>
      </c>
      <c r="G17" s="13">
        <f t="shared" si="2"/>
        <v>3627.3</v>
      </c>
      <c r="H17" s="9">
        <f t="shared" si="3"/>
        <v>4</v>
      </c>
      <c r="I17" s="13">
        <f t="shared" si="4"/>
        <v>3627.3</v>
      </c>
      <c r="J17" s="34"/>
      <c r="K17" s="34"/>
      <c r="L17" s="34"/>
      <c r="M17" s="34"/>
    </row>
    <row r="18" spans="1:13" ht="27.75" customHeight="1">
      <c r="A18" s="32">
        <v>8</v>
      </c>
      <c r="B18" s="33" t="s">
        <v>375</v>
      </c>
      <c r="C18" s="9">
        <v>4</v>
      </c>
      <c r="D18" s="13">
        <v>347.5</v>
      </c>
      <c r="E18" s="11">
        <f t="shared" si="0"/>
        <v>1390</v>
      </c>
      <c r="F18" s="12">
        <f t="shared" si="1"/>
        <v>371.825</v>
      </c>
      <c r="G18" s="13">
        <f t="shared" si="2"/>
        <v>1487.3</v>
      </c>
      <c r="H18" s="9">
        <f t="shared" si="3"/>
        <v>4</v>
      </c>
      <c r="I18" s="13">
        <f t="shared" si="4"/>
        <v>1487.3</v>
      </c>
      <c r="J18" s="34"/>
      <c r="K18" s="34"/>
      <c r="L18" s="34"/>
      <c r="M18" s="34"/>
    </row>
    <row r="19" spans="1:13" ht="27.75" customHeight="1">
      <c r="A19" s="32">
        <v>9</v>
      </c>
      <c r="B19" s="33" t="s">
        <v>376</v>
      </c>
      <c r="C19" s="9">
        <v>2</v>
      </c>
      <c r="D19" s="13">
        <v>1200</v>
      </c>
      <c r="E19" s="11">
        <f t="shared" si="0"/>
        <v>2400</v>
      </c>
      <c r="F19" s="12">
        <f t="shared" si="1"/>
        <v>1284</v>
      </c>
      <c r="G19" s="13">
        <f t="shared" si="2"/>
        <v>2568</v>
      </c>
      <c r="H19" s="9">
        <f t="shared" si="3"/>
        <v>2</v>
      </c>
      <c r="I19" s="13">
        <f t="shared" si="4"/>
        <v>2568</v>
      </c>
      <c r="J19" s="34"/>
      <c r="K19" s="34"/>
      <c r="L19" s="34"/>
      <c r="M19" s="34"/>
    </row>
    <row r="20" spans="1:13" ht="27.75" customHeight="1">
      <c r="A20" s="32">
        <v>10</v>
      </c>
      <c r="B20" s="33" t="s">
        <v>377</v>
      </c>
      <c r="C20" s="9">
        <v>4</v>
      </c>
      <c r="D20" s="13">
        <v>380</v>
      </c>
      <c r="E20" s="11">
        <f t="shared" si="0"/>
        <v>1520</v>
      </c>
      <c r="F20" s="12">
        <f t="shared" si="1"/>
        <v>406.6</v>
      </c>
      <c r="G20" s="13">
        <f t="shared" si="2"/>
        <v>1626.4</v>
      </c>
      <c r="H20" s="9">
        <f t="shared" si="3"/>
        <v>4</v>
      </c>
      <c r="I20" s="13">
        <f t="shared" si="4"/>
        <v>1626.4</v>
      </c>
      <c r="J20" s="34"/>
      <c r="K20" s="34"/>
      <c r="L20" s="34"/>
      <c r="M20" s="34"/>
    </row>
    <row r="21" spans="1:13" ht="27.75" customHeight="1">
      <c r="A21" s="32">
        <v>11</v>
      </c>
      <c r="B21" s="33" t="s">
        <v>378</v>
      </c>
      <c r="C21" s="9">
        <v>2</v>
      </c>
      <c r="D21" s="13">
        <v>330</v>
      </c>
      <c r="E21" s="11">
        <f t="shared" si="0"/>
        <v>660</v>
      </c>
      <c r="F21" s="12">
        <f t="shared" si="1"/>
        <v>353.1</v>
      </c>
      <c r="G21" s="13">
        <f t="shared" si="2"/>
        <v>706.2</v>
      </c>
      <c r="H21" s="9">
        <f t="shared" si="3"/>
        <v>2</v>
      </c>
      <c r="I21" s="13">
        <f t="shared" si="4"/>
        <v>706.2</v>
      </c>
      <c r="J21" s="34"/>
      <c r="K21" s="34"/>
      <c r="L21" s="34"/>
      <c r="M21" s="34"/>
    </row>
    <row r="22" spans="1:13" ht="42.75" customHeight="1">
      <c r="A22" s="32">
        <v>12</v>
      </c>
      <c r="B22" s="33" t="s">
        <v>379</v>
      </c>
      <c r="C22" s="9">
        <v>2</v>
      </c>
      <c r="D22" s="13">
        <v>410</v>
      </c>
      <c r="E22" s="11">
        <f t="shared" si="0"/>
        <v>820</v>
      </c>
      <c r="F22" s="12">
        <f t="shared" si="1"/>
        <v>438.7</v>
      </c>
      <c r="G22" s="13">
        <f t="shared" si="2"/>
        <v>877.4</v>
      </c>
      <c r="H22" s="9">
        <f t="shared" si="3"/>
        <v>2</v>
      </c>
      <c r="I22" s="13">
        <f t="shared" si="4"/>
        <v>877.4</v>
      </c>
      <c r="J22" s="34"/>
      <c r="K22" s="34"/>
      <c r="L22" s="34"/>
      <c r="M22" s="34"/>
    </row>
    <row r="23" spans="1:13" ht="37.5" customHeight="1">
      <c r="A23" s="32">
        <v>13</v>
      </c>
      <c r="B23" s="33" t="s">
        <v>380</v>
      </c>
      <c r="C23" s="9">
        <v>2</v>
      </c>
      <c r="D23" s="13">
        <v>2925</v>
      </c>
      <c r="E23" s="11">
        <f t="shared" si="0"/>
        <v>5850</v>
      </c>
      <c r="F23" s="12">
        <f t="shared" si="1"/>
        <v>3129.75</v>
      </c>
      <c r="G23" s="13">
        <f t="shared" si="2"/>
        <v>6259.5</v>
      </c>
      <c r="H23" s="9">
        <f t="shared" si="3"/>
        <v>2</v>
      </c>
      <c r="I23" s="13">
        <f t="shared" si="4"/>
        <v>6259.5</v>
      </c>
      <c r="J23" s="34"/>
      <c r="K23" s="34"/>
      <c r="L23" s="34"/>
      <c r="M23" s="34"/>
    </row>
    <row r="24" spans="1:13" ht="27.75" customHeight="1">
      <c r="A24" s="32">
        <v>14</v>
      </c>
      <c r="B24" s="33" t="s">
        <v>381</v>
      </c>
      <c r="C24" s="9">
        <v>2</v>
      </c>
      <c r="D24" s="13">
        <v>2895</v>
      </c>
      <c r="E24" s="11">
        <f t="shared" si="0"/>
        <v>5790</v>
      </c>
      <c r="F24" s="12">
        <f t="shared" si="1"/>
        <v>3097.65</v>
      </c>
      <c r="G24" s="13">
        <f t="shared" si="2"/>
        <v>6195.3</v>
      </c>
      <c r="H24" s="9">
        <f t="shared" si="3"/>
        <v>2</v>
      </c>
      <c r="I24" s="13">
        <f t="shared" si="4"/>
        <v>6195.3</v>
      </c>
      <c r="J24" s="34"/>
      <c r="K24" s="34"/>
      <c r="L24" s="34"/>
      <c r="M24" s="34"/>
    </row>
    <row r="25" spans="1:13" ht="27.75" customHeight="1">
      <c r="A25" s="32">
        <v>15</v>
      </c>
      <c r="B25" s="33" t="s">
        <v>382</v>
      </c>
      <c r="C25" s="9">
        <v>2</v>
      </c>
      <c r="D25" s="13">
        <v>125</v>
      </c>
      <c r="E25" s="11">
        <f t="shared" si="0"/>
        <v>250</v>
      </c>
      <c r="F25" s="12">
        <f t="shared" si="1"/>
        <v>133.75</v>
      </c>
      <c r="G25" s="13">
        <f t="shared" si="2"/>
        <v>267.5</v>
      </c>
      <c r="H25" s="9">
        <f t="shared" si="3"/>
        <v>2</v>
      </c>
      <c r="I25" s="13">
        <f t="shared" si="4"/>
        <v>267.5</v>
      </c>
      <c r="J25" s="34"/>
      <c r="K25" s="34"/>
      <c r="L25" s="34"/>
      <c r="M25" s="34"/>
    </row>
    <row r="26" spans="1:13" ht="27.75" customHeight="1">
      <c r="A26" s="32">
        <v>16</v>
      </c>
      <c r="B26" s="33" t="s">
        <v>383</v>
      </c>
      <c r="C26" s="9">
        <v>2</v>
      </c>
      <c r="D26" s="13">
        <v>1045</v>
      </c>
      <c r="E26" s="11">
        <f t="shared" si="0"/>
        <v>2090</v>
      </c>
      <c r="F26" s="12">
        <f t="shared" si="1"/>
        <v>1118.15</v>
      </c>
      <c r="G26" s="13">
        <f t="shared" si="2"/>
        <v>2236.3</v>
      </c>
      <c r="H26" s="9">
        <f t="shared" si="3"/>
        <v>2</v>
      </c>
      <c r="I26" s="13">
        <f t="shared" si="4"/>
        <v>2236.3</v>
      </c>
      <c r="J26" s="34"/>
      <c r="K26" s="34"/>
      <c r="L26" s="34"/>
      <c r="M26" s="34"/>
    </row>
    <row r="27" spans="1:13" ht="27.75" customHeight="1">
      <c r="A27" s="32">
        <v>17</v>
      </c>
      <c r="B27" s="33" t="s">
        <v>384</v>
      </c>
      <c r="C27" s="9">
        <v>2</v>
      </c>
      <c r="D27" s="13">
        <v>385</v>
      </c>
      <c r="E27" s="11">
        <f t="shared" si="0"/>
        <v>770</v>
      </c>
      <c r="F27" s="12">
        <f t="shared" si="1"/>
        <v>411.95</v>
      </c>
      <c r="G27" s="13">
        <f t="shared" si="2"/>
        <v>823.9</v>
      </c>
      <c r="H27" s="9">
        <f t="shared" si="3"/>
        <v>2</v>
      </c>
      <c r="I27" s="13">
        <f t="shared" si="4"/>
        <v>823.9</v>
      </c>
      <c r="J27" s="34"/>
      <c r="K27" s="34"/>
      <c r="L27" s="34"/>
      <c r="M27" s="34"/>
    </row>
    <row r="28" spans="1:13" ht="27.75" customHeight="1">
      <c r="A28" s="32">
        <v>18</v>
      </c>
      <c r="B28" s="33" t="s">
        <v>385</v>
      </c>
      <c r="C28" s="9">
        <v>2</v>
      </c>
      <c r="D28" s="13">
        <v>275</v>
      </c>
      <c r="E28" s="11">
        <f t="shared" si="0"/>
        <v>550</v>
      </c>
      <c r="F28" s="12">
        <f t="shared" si="1"/>
        <v>294.25</v>
      </c>
      <c r="G28" s="13">
        <f t="shared" si="2"/>
        <v>588.5</v>
      </c>
      <c r="H28" s="9">
        <f t="shared" si="3"/>
        <v>2</v>
      </c>
      <c r="I28" s="13">
        <f t="shared" si="4"/>
        <v>588.5</v>
      </c>
      <c r="J28" s="34"/>
      <c r="K28" s="34"/>
      <c r="L28" s="34"/>
      <c r="M28" s="34"/>
    </row>
    <row r="29" spans="1:13" ht="27.75" customHeight="1">
      <c r="A29" s="32">
        <v>19</v>
      </c>
      <c r="B29" s="33" t="s">
        <v>386</v>
      </c>
      <c r="C29" s="9">
        <v>2</v>
      </c>
      <c r="D29" s="13">
        <v>2850</v>
      </c>
      <c r="E29" s="11">
        <f t="shared" si="0"/>
        <v>5700</v>
      </c>
      <c r="F29" s="12">
        <f t="shared" si="1"/>
        <v>3049.5</v>
      </c>
      <c r="G29" s="13">
        <f t="shared" si="2"/>
        <v>6099</v>
      </c>
      <c r="H29" s="9">
        <f t="shared" si="3"/>
        <v>2</v>
      </c>
      <c r="I29" s="13">
        <f t="shared" si="4"/>
        <v>6099</v>
      </c>
      <c r="J29" s="34"/>
      <c r="K29" s="34"/>
      <c r="L29" s="34"/>
      <c r="M29" s="34"/>
    </row>
    <row r="30" spans="1:13" ht="27.75" customHeight="1">
      <c r="A30" s="32">
        <v>20</v>
      </c>
      <c r="B30" s="33" t="s">
        <v>387</v>
      </c>
      <c r="C30" s="9">
        <v>2</v>
      </c>
      <c r="D30" s="13">
        <v>220</v>
      </c>
      <c r="E30" s="11">
        <f t="shared" si="0"/>
        <v>440</v>
      </c>
      <c r="F30" s="12">
        <f t="shared" si="1"/>
        <v>235.4</v>
      </c>
      <c r="G30" s="13">
        <f t="shared" si="2"/>
        <v>470.8</v>
      </c>
      <c r="H30" s="9">
        <f t="shared" si="3"/>
        <v>2</v>
      </c>
      <c r="I30" s="13">
        <f t="shared" si="4"/>
        <v>470.8</v>
      </c>
      <c r="J30" s="34"/>
      <c r="K30" s="34"/>
      <c r="L30" s="34"/>
      <c r="M30" s="34"/>
    </row>
    <row r="31" spans="1:13" ht="27.75" customHeight="1">
      <c r="A31" s="32">
        <v>21</v>
      </c>
      <c r="B31" s="33" t="s">
        <v>388</v>
      </c>
      <c r="C31" s="9">
        <v>12</v>
      </c>
      <c r="D31" s="13">
        <v>330</v>
      </c>
      <c r="E31" s="11">
        <f t="shared" si="0"/>
        <v>3960</v>
      </c>
      <c r="F31" s="12">
        <f t="shared" si="1"/>
        <v>353.1</v>
      </c>
      <c r="G31" s="13">
        <f t="shared" si="2"/>
        <v>4237.200000000001</v>
      </c>
      <c r="H31" s="9">
        <f t="shared" si="3"/>
        <v>12</v>
      </c>
      <c r="I31" s="13">
        <f t="shared" si="4"/>
        <v>4237.200000000001</v>
      </c>
      <c r="J31" s="34"/>
      <c r="K31" s="34"/>
      <c r="L31" s="34"/>
      <c r="M31" s="34"/>
    </row>
    <row r="32" spans="1:13" ht="27.75" customHeight="1">
      <c r="A32" s="32">
        <v>22</v>
      </c>
      <c r="B32" s="33" t="s">
        <v>389</v>
      </c>
      <c r="C32" s="9">
        <v>8</v>
      </c>
      <c r="D32" s="13">
        <v>395</v>
      </c>
      <c r="E32" s="11">
        <f t="shared" si="0"/>
        <v>3160</v>
      </c>
      <c r="F32" s="12">
        <f t="shared" si="1"/>
        <v>422.65</v>
      </c>
      <c r="G32" s="13">
        <f t="shared" si="2"/>
        <v>3381.2</v>
      </c>
      <c r="H32" s="9">
        <f t="shared" si="3"/>
        <v>8</v>
      </c>
      <c r="I32" s="13">
        <f t="shared" si="4"/>
        <v>3381.2</v>
      </c>
      <c r="J32" s="34"/>
      <c r="K32" s="34"/>
      <c r="L32" s="34"/>
      <c r="M32" s="34"/>
    </row>
    <row r="33" spans="1:13" ht="27.75" customHeight="1">
      <c r="A33" s="32">
        <v>23</v>
      </c>
      <c r="B33" s="33" t="s">
        <v>390</v>
      </c>
      <c r="C33" s="9">
        <v>2</v>
      </c>
      <c r="D33" s="13">
        <v>1350</v>
      </c>
      <c r="E33" s="11">
        <f t="shared" si="0"/>
        <v>2700</v>
      </c>
      <c r="F33" s="12">
        <f t="shared" si="1"/>
        <v>1444.5</v>
      </c>
      <c r="G33" s="13">
        <f t="shared" si="2"/>
        <v>2889</v>
      </c>
      <c r="H33" s="9">
        <f t="shared" si="3"/>
        <v>2</v>
      </c>
      <c r="I33" s="13">
        <f t="shared" si="4"/>
        <v>2889</v>
      </c>
      <c r="J33" s="34"/>
      <c r="K33" s="34"/>
      <c r="L33" s="34"/>
      <c r="M33" s="34"/>
    </row>
    <row r="34" spans="1:13" ht="42" customHeight="1">
      <c r="A34" s="32">
        <v>24</v>
      </c>
      <c r="B34" s="33" t="s">
        <v>391</v>
      </c>
      <c r="C34" s="9">
        <v>2</v>
      </c>
      <c r="D34" s="13">
        <v>1275</v>
      </c>
      <c r="E34" s="11">
        <f t="shared" si="0"/>
        <v>2550</v>
      </c>
      <c r="F34" s="12">
        <f t="shared" si="1"/>
        <v>1364.25</v>
      </c>
      <c r="G34" s="13">
        <f t="shared" si="2"/>
        <v>2728.5</v>
      </c>
      <c r="H34" s="9">
        <f t="shared" si="3"/>
        <v>2</v>
      </c>
      <c r="I34" s="13">
        <f t="shared" si="4"/>
        <v>2728.5</v>
      </c>
      <c r="J34" s="34"/>
      <c r="K34" s="34"/>
      <c r="L34" s="34"/>
      <c r="M34" s="34"/>
    </row>
    <row r="35" spans="1:13" ht="27.75" customHeight="1">
      <c r="A35" s="32">
        <v>25</v>
      </c>
      <c r="B35" s="33" t="s">
        <v>392</v>
      </c>
      <c r="C35" s="9">
        <v>2</v>
      </c>
      <c r="D35" s="13">
        <v>5995</v>
      </c>
      <c r="E35" s="11">
        <f t="shared" si="0"/>
        <v>11990</v>
      </c>
      <c r="F35" s="12">
        <f t="shared" si="1"/>
        <v>6414.65</v>
      </c>
      <c r="G35" s="13">
        <f t="shared" si="2"/>
        <v>12829.3</v>
      </c>
      <c r="H35" s="9">
        <f t="shared" si="3"/>
        <v>2</v>
      </c>
      <c r="I35" s="13">
        <f t="shared" si="4"/>
        <v>12829.3</v>
      </c>
      <c r="J35" s="34"/>
      <c r="K35" s="34"/>
      <c r="L35" s="34"/>
      <c r="M35" s="34"/>
    </row>
    <row r="36" spans="1:13" ht="27.75" customHeight="1">
      <c r="A36" s="32">
        <v>26</v>
      </c>
      <c r="B36" s="33" t="s">
        <v>393</v>
      </c>
      <c r="C36" s="9">
        <v>4</v>
      </c>
      <c r="D36" s="13">
        <v>410</v>
      </c>
      <c r="E36" s="11">
        <f t="shared" si="0"/>
        <v>1640</v>
      </c>
      <c r="F36" s="12">
        <f t="shared" si="1"/>
        <v>438.7</v>
      </c>
      <c r="G36" s="13">
        <f t="shared" si="2"/>
        <v>1754.8</v>
      </c>
      <c r="H36" s="9">
        <f t="shared" si="3"/>
        <v>4</v>
      </c>
      <c r="I36" s="13">
        <f t="shared" si="4"/>
        <v>1754.8</v>
      </c>
      <c r="J36" s="34"/>
      <c r="K36" s="34"/>
      <c r="L36" s="34"/>
      <c r="M36" s="34"/>
    </row>
    <row r="37" spans="1:13" ht="27.75" customHeight="1">
      <c r="A37" s="32">
        <v>28</v>
      </c>
      <c r="B37" s="33" t="s">
        <v>394</v>
      </c>
      <c r="C37" s="9">
        <v>29</v>
      </c>
      <c r="D37" s="13">
        <v>210</v>
      </c>
      <c r="E37" s="11">
        <f t="shared" si="0"/>
        <v>6090</v>
      </c>
      <c r="F37" s="12">
        <f t="shared" si="1"/>
        <v>224.7</v>
      </c>
      <c r="G37" s="13">
        <f t="shared" si="2"/>
        <v>6516.299999999999</v>
      </c>
      <c r="H37" s="9">
        <f t="shared" si="3"/>
        <v>29</v>
      </c>
      <c r="I37" s="13">
        <f t="shared" si="4"/>
        <v>6516.299999999999</v>
      </c>
      <c r="J37" s="34"/>
      <c r="K37" s="34"/>
      <c r="L37" s="34"/>
      <c r="M37" s="34"/>
    </row>
    <row r="38" spans="1:13" ht="27.75" customHeight="1">
      <c r="A38" s="32">
        <v>29</v>
      </c>
      <c r="B38" s="33" t="s">
        <v>395</v>
      </c>
      <c r="C38" s="9">
        <v>1</v>
      </c>
      <c r="D38" s="13">
        <v>7500</v>
      </c>
      <c r="E38" s="11">
        <f t="shared" si="0"/>
        <v>7500</v>
      </c>
      <c r="F38" s="12">
        <f>D38*22%+D38</f>
        <v>9150</v>
      </c>
      <c r="G38" s="13">
        <f t="shared" si="2"/>
        <v>9150</v>
      </c>
      <c r="H38" s="9">
        <f t="shared" si="3"/>
        <v>1</v>
      </c>
      <c r="I38" s="13">
        <f t="shared" si="4"/>
        <v>9150</v>
      </c>
      <c r="J38" s="34"/>
      <c r="K38" s="34"/>
      <c r="L38" s="34"/>
      <c r="M38" s="34"/>
    </row>
    <row r="39" spans="1:13" ht="27.75" customHeight="1">
      <c r="A39" s="32">
        <v>30</v>
      </c>
      <c r="B39" s="33" t="s">
        <v>396</v>
      </c>
      <c r="C39" s="9">
        <v>5</v>
      </c>
      <c r="D39" s="13">
        <v>27950</v>
      </c>
      <c r="E39" s="11">
        <f t="shared" si="0"/>
        <v>139750</v>
      </c>
      <c r="F39" s="12">
        <f aca="true" t="shared" si="5" ref="F39:F48">D39*7%+D39</f>
        <v>29906.5</v>
      </c>
      <c r="G39" s="13">
        <f t="shared" si="2"/>
        <v>149532.5</v>
      </c>
      <c r="H39" s="9">
        <f t="shared" si="3"/>
        <v>5</v>
      </c>
      <c r="I39" s="13">
        <f t="shared" si="4"/>
        <v>149532.5</v>
      </c>
      <c r="J39" s="34"/>
      <c r="K39" s="34"/>
      <c r="L39" s="34"/>
      <c r="M39" s="34"/>
    </row>
    <row r="40" spans="1:13" ht="27.75" customHeight="1">
      <c r="A40" s="32">
        <v>31</v>
      </c>
      <c r="B40" s="33" t="s">
        <v>397</v>
      </c>
      <c r="C40" s="9">
        <v>5</v>
      </c>
      <c r="D40" s="13">
        <v>450</v>
      </c>
      <c r="E40" s="11">
        <f t="shared" si="0"/>
        <v>2250</v>
      </c>
      <c r="F40" s="12">
        <f t="shared" si="5"/>
        <v>481.5</v>
      </c>
      <c r="G40" s="13">
        <f t="shared" si="2"/>
        <v>2407.5</v>
      </c>
      <c r="H40" s="9">
        <f t="shared" si="3"/>
        <v>5</v>
      </c>
      <c r="I40" s="13">
        <f t="shared" si="4"/>
        <v>2407.5</v>
      </c>
      <c r="J40" s="34"/>
      <c r="K40" s="34"/>
      <c r="L40" s="34"/>
      <c r="M40" s="34"/>
    </row>
    <row r="41" spans="1:13" ht="27.75" customHeight="1">
      <c r="A41" s="32">
        <v>32</v>
      </c>
      <c r="B41" s="33" t="s">
        <v>394</v>
      </c>
      <c r="C41" s="9">
        <v>5</v>
      </c>
      <c r="D41" s="13">
        <v>275</v>
      </c>
      <c r="E41" s="11">
        <f t="shared" si="0"/>
        <v>1375</v>
      </c>
      <c r="F41" s="12">
        <f t="shared" si="5"/>
        <v>294.25</v>
      </c>
      <c r="G41" s="13">
        <f t="shared" si="2"/>
        <v>1471.25</v>
      </c>
      <c r="H41" s="9">
        <f t="shared" si="3"/>
        <v>5</v>
      </c>
      <c r="I41" s="13">
        <f t="shared" si="4"/>
        <v>1471.25</v>
      </c>
      <c r="J41" s="34"/>
      <c r="K41" s="34"/>
      <c r="L41" s="34"/>
      <c r="M41" s="34"/>
    </row>
    <row r="42" spans="1:13" ht="27.75" customHeight="1">
      <c r="A42" s="32">
        <v>33</v>
      </c>
      <c r="B42" s="33" t="s">
        <v>398</v>
      </c>
      <c r="C42" s="9">
        <v>17</v>
      </c>
      <c r="D42" s="13">
        <v>1910</v>
      </c>
      <c r="E42" s="11">
        <f t="shared" si="0"/>
        <v>32470</v>
      </c>
      <c r="F42" s="12">
        <f t="shared" si="5"/>
        <v>2043.7</v>
      </c>
      <c r="G42" s="13">
        <f t="shared" si="2"/>
        <v>34742.9</v>
      </c>
      <c r="H42" s="9">
        <f t="shared" si="3"/>
        <v>17</v>
      </c>
      <c r="I42" s="13">
        <f t="shared" si="4"/>
        <v>34742.9</v>
      </c>
      <c r="J42" s="34"/>
      <c r="K42" s="34"/>
      <c r="L42" s="34"/>
      <c r="M42" s="34"/>
    </row>
    <row r="43" spans="1:13" ht="27.75" customHeight="1">
      <c r="A43" s="32">
        <v>34</v>
      </c>
      <c r="B43" s="33" t="s">
        <v>397</v>
      </c>
      <c r="C43" s="9">
        <v>17</v>
      </c>
      <c r="D43" s="13">
        <v>350</v>
      </c>
      <c r="E43" s="11">
        <f aca="true" t="shared" si="6" ref="E43:E63">C43*D43</f>
        <v>5950</v>
      </c>
      <c r="F43" s="12">
        <f t="shared" si="5"/>
        <v>374.5</v>
      </c>
      <c r="G43" s="13">
        <f aca="true" t="shared" si="7" ref="G43:G63">C43*F43</f>
        <v>6366.5</v>
      </c>
      <c r="H43" s="9">
        <f aca="true" t="shared" si="8" ref="H43:H63">C43*1</f>
        <v>17</v>
      </c>
      <c r="I43" s="13">
        <f aca="true" t="shared" si="9" ref="I43:I63">G43*1</f>
        <v>6366.5</v>
      </c>
      <c r="J43" s="34"/>
      <c r="K43" s="34"/>
      <c r="L43" s="34"/>
      <c r="M43" s="34"/>
    </row>
    <row r="44" spans="1:13" ht="27.75" customHeight="1">
      <c r="A44" s="32">
        <v>35</v>
      </c>
      <c r="B44" s="33" t="s">
        <v>393</v>
      </c>
      <c r="C44" s="9">
        <v>27</v>
      </c>
      <c r="D44" s="13">
        <v>410</v>
      </c>
      <c r="E44" s="11">
        <f t="shared" si="6"/>
        <v>11070</v>
      </c>
      <c r="F44" s="12">
        <f t="shared" si="5"/>
        <v>438.7</v>
      </c>
      <c r="G44" s="13">
        <f t="shared" si="7"/>
        <v>11844.9</v>
      </c>
      <c r="H44" s="9">
        <f t="shared" si="8"/>
        <v>27</v>
      </c>
      <c r="I44" s="13">
        <f t="shared" si="9"/>
        <v>11844.9</v>
      </c>
      <c r="J44" s="34"/>
      <c r="K44" s="34"/>
      <c r="L44" s="34"/>
      <c r="M44" s="34"/>
    </row>
    <row r="45" spans="1:13" ht="27.75" customHeight="1">
      <c r="A45" s="32">
        <v>36</v>
      </c>
      <c r="B45" s="33" t="s">
        <v>398</v>
      </c>
      <c r="C45" s="9">
        <v>10</v>
      </c>
      <c r="D45" s="13">
        <v>2790</v>
      </c>
      <c r="E45" s="11">
        <f t="shared" si="6"/>
        <v>27900</v>
      </c>
      <c r="F45" s="12">
        <f t="shared" si="5"/>
        <v>2985.3</v>
      </c>
      <c r="G45" s="13">
        <f t="shared" si="7"/>
        <v>29853</v>
      </c>
      <c r="H45" s="9">
        <f t="shared" si="8"/>
        <v>10</v>
      </c>
      <c r="I45" s="13">
        <f t="shared" si="9"/>
        <v>29853</v>
      </c>
      <c r="J45" s="34"/>
      <c r="K45" s="34"/>
      <c r="L45" s="34"/>
      <c r="M45" s="34"/>
    </row>
    <row r="46" spans="1:13" ht="27.75" customHeight="1">
      <c r="A46" s="32">
        <v>37</v>
      </c>
      <c r="B46" s="33" t="s">
        <v>397</v>
      </c>
      <c r="C46" s="9">
        <v>10</v>
      </c>
      <c r="D46" s="13">
        <v>430</v>
      </c>
      <c r="E46" s="11">
        <f t="shared" si="6"/>
        <v>4300</v>
      </c>
      <c r="F46" s="12">
        <f t="shared" si="5"/>
        <v>460.1</v>
      </c>
      <c r="G46" s="13">
        <f t="shared" si="7"/>
        <v>4601</v>
      </c>
      <c r="H46" s="9">
        <f t="shared" si="8"/>
        <v>10</v>
      </c>
      <c r="I46" s="13">
        <f t="shared" si="9"/>
        <v>4601</v>
      </c>
      <c r="J46" s="34"/>
      <c r="K46" s="34"/>
      <c r="L46" s="34"/>
      <c r="M46" s="34"/>
    </row>
    <row r="47" spans="1:13" ht="27.75" customHeight="1">
      <c r="A47" s="32">
        <v>38</v>
      </c>
      <c r="B47" s="33" t="s">
        <v>399</v>
      </c>
      <c r="C47" s="9">
        <v>10</v>
      </c>
      <c r="D47" s="13">
        <v>415</v>
      </c>
      <c r="E47" s="11">
        <f t="shared" si="6"/>
        <v>4150</v>
      </c>
      <c r="F47" s="12">
        <f t="shared" si="5"/>
        <v>444.05</v>
      </c>
      <c r="G47" s="13">
        <f t="shared" si="7"/>
        <v>4440.5</v>
      </c>
      <c r="H47" s="9">
        <f t="shared" si="8"/>
        <v>10</v>
      </c>
      <c r="I47" s="13">
        <f t="shared" si="9"/>
        <v>4440.5</v>
      </c>
      <c r="J47" s="34"/>
      <c r="K47" s="34"/>
      <c r="L47" s="34"/>
      <c r="M47" s="34"/>
    </row>
    <row r="48" spans="1:13" ht="27.75" customHeight="1">
      <c r="A48" s="32">
        <v>39</v>
      </c>
      <c r="B48" s="33" t="s">
        <v>400</v>
      </c>
      <c r="C48" s="9">
        <v>3</v>
      </c>
      <c r="D48" s="13">
        <v>21120</v>
      </c>
      <c r="E48" s="11">
        <f t="shared" si="6"/>
        <v>63360</v>
      </c>
      <c r="F48" s="12">
        <f t="shared" si="5"/>
        <v>22598.4</v>
      </c>
      <c r="G48" s="13">
        <f t="shared" si="7"/>
        <v>67795.20000000001</v>
      </c>
      <c r="H48" s="9">
        <f t="shared" si="8"/>
        <v>3</v>
      </c>
      <c r="I48" s="13">
        <f t="shared" si="9"/>
        <v>67795.20000000001</v>
      </c>
      <c r="J48" s="34"/>
      <c r="K48" s="34"/>
      <c r="L48" s="34"/>
      <c r="M48" s="34"/>
    </row>
    <row r="49" spans="1:13" ht="27.75" customHeight="1">
      <c r="A49" s="32">
        <v>40</v>
      </c>
      <c r="B49" s="33" t="s">
        <v>401</v>
      </c>
      <c r="C49" s="9">
        <v>39</v>
      </c>
      <c r="D49" s="13">
        <v>980</v>
      </c>
      <c r="E49" s="11">
        <f t="shared" si="6"/>
        <v>38220</v>
      </c>
      <c r="F49" s="12">
        <f>D49*22%+D49</f>
        <v>1195.6</v>
      </c>
      <c r="G49" s="13">
        <f t="shared" si="7"/>
        <v>46628.399999999994</v>
      </c>
      <c r="H49" s="9">
        <f t="shared" si="8"/>
        <v>39</v>
      </c>
      <c r="I49" s="13">
        <f t="shared" si="9"/>
        <v>46628.399999999994</v>
      </c>
      <c r="J49" s="34"/>
      <c r="K49" s="34"/>
      <c r="L49" s="34"/>
      <c r="M49" s="34"/>
    </row>
    <row r="50" spans="1:13" ht="27.75" customHeight="1">
      <c r="A50" s="32">
        <v>41</v>
      </c>
      <c r="B50" s="33" t="s">
        <v>402</v>
      </c>
      <c r="C50" s="9">
        <v>6</v>
      </c>
      <c r="D50" s="13">
        <v>1730</v>
      </c>
      <c r="E50" s="11">
        <f t="shared" si="6"/>
        <v>10380</v>
      </c>
      <c r="F50" s="12">
        <f>D50*22%+D50</f>
        <v>2110.6</v>
      </c>
      <c r="G50" s="13">
        <f t="shared" si="7"/>
        <v>12663.599999999999</v>
      </c>
      <c r="H50" s="9">
        <f t="shared" si="8"/>
        <v>6</v>
      </c>
      <c r="I50" s="13">
        <f t="shared" si="9"/>
        <v>12663.599999999999</v>
      </c>
      <c r="J50" s="34"/>
      <c r="K50" s="34"/>
      <c r="L50" s="34"/>
      <c r="M50" s="34"/>
    </row>
    <row r="51" spans="1:13" ht="27.75" customHeight="1">
      <c r="A51" s="32">
        <v>42</v>
      </c>
      <c r="B51" s="33" t="s">
        <v>403</v>
      </c>
      <c r="C51" s="9">
        <v>5</v>
      </c>
      <c r="D51" s="13">
        <v>3350</v>
      </c>
      <c r="E51" s="11">
        <f t="shared" si="6"/>
        <v>16750</v>
      </c>
      <c r="F51" s="12">
        <f>D51*7%+D51</f>
        <v>3584.5</v>
      </c>
      <c r="G51" s="13">
        <f t="shared" si="7"/>
        <v>17922.5</v>
      </c>
      <c r="H51" s="9">
        <f t="shared" si="8"/>
        <v>5</v>
      </c>
      <c r="I51" s="13">
        <f t="shared" si="9"/>
        <v>17922.5</v>
      </c>
      <c r="J51" s="34"/>
      <c r="K51" s="34"/>
      <c r="L51" s="34"/>
      <c r="M51" s="34"/>
    </row>
    <row r="52" spans="1:13" ht="27.75" customHeight="1">
      <c r="A52" s="32">
        <v>43</v>
      </c>
      <c r="B52" s="33" t="s">
        <v>404</v>
      </c>
      <c r="C52" s="9">
        <v>7</v>
      </c>
      <c r="D52" s="13">
        <v>1835</v>
      </c>
      <c r="E52" s="11">
        <f t="shared" si="6"/>
        <v>12845</v>
      </c>
      <c r="F52" s="12">
        <f>D52*22%+D52</f>
        <v>2238.7</v>
      </c>
      <c r="G52" s="13">
        <f t="shared" si="7"/>
        <v>15670.899999999998</v>
      </c>
      <c r="H52" s="9">
        <f t="shared" si="8"/>
        <v>7</v>
      </c>
      <c r="I52" s="13">
        <f t="shared" si="9"/>
        <v>15670.899999999998</v>
      </c>
      <c r="J52" s="34"/>
      <c r="K52" s="34"/>
      <c r="L52" s="34"/>
      <c r="M52" s="34"/>
    </row>
    <row r="53" spans="1:13" ht="27.75" customHeight="1">
      <c r="A53" s="32">
        <v>44</v>
      </c>
      <c r="B53" s="33" t="s">
        <v>405</v>
      </c>
      <c r="C53" s="9">
        <v>7</v>
      </c>
      <c r="D53" s="13">
        <v>1045</v>
      </c>
      <c r="E53" s="11">
        <f t="shared" si="6"/>
        <v>7315</v>
      </c>
      <c r="F53" s="12">
        <f>D53*22%+D53</f>
        <v>1274.9</v>
      </c>
      <c r="G53" s="13">
        <f t="shared" si="7"/>
        <v>8924.300000000001</v>
      </c>
      <c r="H53" s="9">
        <f t="shared" si="8"/>
        <v>7</v>
      </c>
      <c r="I53" s="13">
        <f t="shared" si="9"/>
        <v>8924.300000000001</v>
      </c>
      <c r="J53" s="34"/>
      <c r="K53" s="34"/>
      <c r="L53" s="34"/>
      <c r="M53" s="34"/>
    </row>
    <row r="54" spans="1:13" ht="27.75" customHeight="1">
      <c r="A54" s="32">
        <v>45</v>
      </c>
      <c r="B54" s="33" t="s">
        <v>406</v>
      </c>
      <c r="C54" s="9">
        <v>1</v>
      </c>
      <c r="D54" s="13">
        <v>805</v>
      </c>
      <c r="E54" s="11">
        <f t="shared" si="6"/>
        <v>805</v>
      </c>
      <c r="F54" s="12">
        <f>D54*7%+D54</f>
        <v>861.35</v>
      </c>
      <c r="G54" s="13">
        <f t="shared" si="7"/>
        <v>861.35</v>
      </c>
      <c r="H54" s="9">
        <f t="shared" si="8"/>
        <v>1</v>
      </c>
      <c r="I54" s="13">
        <f t="shared" si="9"/>
        <v>861.35</v>
      </c>
      <c r="J54" s="34"/>
      <c r="K54" s="34"/>
      <c r="L54" s="34"/>
      <c r="M54" s="34"/>
    </row>
    <row r="55" spans="1:13" ht="27.75" customHeight="1">
      <c r="A55" s="32">
        <v>46</v>
      </c>
      <c r="B55" s="33" t="s">
        <v>407</v>
      </c>
      <c r="C55" s="9">
        <v>10</v>
      </c>
      <c r="D55" s="13">
        <v>1035</v>
      </c>
      <c r="E55" s="11">
        <f t="shared" si="6"/>
        <v>10350</v>
      </c>
      <c r="F55" s="12">
        <f>D55*7%+D55</f>
        <v>1107.45</v>
      </c>
      <c r="G55" s="13">
        <f t="shared" si="7"/>
        <v>11074.5</v>
      </c>
      <c r="H55" s="9">
        <f t="shared" si="8"/>
        <v>10</v>
      </c>
      <c r="I55" s="13">
        <f t="shared" si="9"/>
        <v>11074.5</v>
      </c>
      <c r="J55" s="34"/>
      <c r="K55" s="34"/>
      <c r="L55" s="34"/>
      <c r="M55" s="34"/>
    </row>
    <row r="56" spans="1:13" ht="27.75" customHeight="1">
      <c r="A56" s="32">
        <v>47</v>
      </c>
      <c r="B56" s="33" t="s">
        <v>404</v>
      </c>
      <c r="C56" s="9">
        <v>1</v>
      </c>
      <c r="D56" s="13">
        <v>4500</v>
      </c>
      <c r="E56" s="11">
        <f t="shared" si="6"/>
        <v>4500</v>
      </c>
      <c r="F56" s="12">
        <f aca="true" t="shared" si="10" ref="F56:F61">D56*22%+D56</f>
        <v>5490</v>
      </c>
      <c r="G56" s="13">
        <f t="shared" si="7"/>
        <v>5490</v>
      </c>
      <c r="H56" s="9">
        <f t="shared" si="8"/>
        <v>1</v>
      </c>
      <c r="I56" s="13">
        <f t="shared" si="9"/>
        <v>5490</v>
      </c>
      <c r="J56" s="34"/>
      <c r="K56" s="34"/>
      <c r="L56" s="34"/>
      <c r="M56" s="34"/>
    </row>
    <row r="57" spans="1:13" ht="27.75" customHeight="1">
      <c r="A57" s="32">
        <v>48</v>
      </c>
      <c r="B57" s="33" t="s">
        <v>408</v>
      </c>
      <c r="C57" s="9">
        <v>1</v>
      </c>
      <c r="D57" s="13">
        <v>700</v>
      </c>
      <c r="E57" s="11">
        <f t="shared" si="6"/>
        <v>700</v>
      </c>
      <c r="F57" s="12">
        <f t="shared" si="10"/>
        <v>854</v>
      </c>
      <c r="G57" s="13">
        <f t="shared" si="7"/>
        <v>854</v>
      </c>
      <c r="H57" s="9">
        <f t="shared" si="8"/>
        <v>1</v>
      </c>
      <c r="I57" s="13">
        <f t="shared" si="9"/>
        <v>854</v>
      </c>
      <c r="J57" s="34"/>
      <c r="K57" s="34"/>
      <c r="L57" s="34"/>
      <c r="M57" s="34"/>
    </row>
    <row r="58" spans="1:13" ht="27.75" customHeight="1">
      <c r="A58" s="32">
        <v>49</v>
      </c>
      <c r="B58" s="33" t="s">
        <v>409</v>
      </c>
      <c r="C58" s="9">
        <v>1</v>
      </c>
      <c r="D58" s="13">
        <v>100</v>
      </c>
      <c r="E58" s="11">
        <f t="shared" si="6"/>
        <v>100</v>
      </c>
      <c r="F58" s="12">
        <f t="shared" si="10"/>
        <v>122</v>
      </c>
      <c r="G58" s="13">
        <f t="shared" si="7"/>
        <v>122</v>
      </c>
      <c r="H58" s="9">
        <f t="shared" si="8"/>
        <v>1</v>
      </c>
      <c r="I58" s="13">
        <f t="shared" si="9"/>
        <v>122</v>
      </c>
      <c r="J58" s="34"/>
      <c r="K58" s="34"/>
      <c r="L58" s="34"/>
      <c r="M58" s="34"/>
    </row>
    <row r="59" spans="1:13" ht="27.75" customHeight="1">
      <c r="A59" s="32">
        <v>50</v>
      </c>
      <c r="B59" s="33" t="s">
        <v>410</v>
      </c>
      <c r="C59" s="9">
        <v>1</v>
      </c>
      <c r="D59" s="13">
        <v>125</v>
      </c>
      <c r="E59" s="11">
        <f t="shared" si="6"/>
        <v>125</v>
      </c>
      <c r="F59" s="12">
        <f t="shared" si="10"/>
        <v>152.5</v>
      </c>
      <c r="G59" s="13">
        <f t="shared" si="7"/>
        <v>152.5</v>
      </c>
      <c r="H59" s="9">
        <f t="shared" si="8"/>
        <v>1</v>
      </c>
      <c r="I59" s="13">
        <f t="shared" si="9"/>
        <v>152.5</v>
      </c>
      <c r="J59" s="34"/>
      <c r="K59" s="34"/>
      <c r="L59" s="34"/>
      <c r="M59" s="34"/>
    </row>
    <row r="60" spans="1:13" ht="27.75" customHeight="1">
      <c r="A60" s="32">
        <v>51</v>
      </c>
      <c r="B60" s="33" t="s">
        <v>411</v>
      </c>
      <c r="C60" s="9">
        <v>1</v>
      </c>
      <c r="D60" s="13">
        <v>210</v>
      </c>
      <c r="E60" s="11">
        <f t="shared" si="6"/>
        <v>210</v>
      </c>
      <c r="F60" s="12">
        <f t="shared" si="10"/>
        <v>256.2</v>
      </c>
      <c r="G60" s="13">
        <f t="shared" si="7"/>
        <v>256.2</v>
      </c>
      <c r="H60" s="9">
        <f t="shared" si="8"/>
        <v>1</v>
      </c>
      <c r="I60" s="13">
        <f t="shared" si="9"/>
        <v>256.2</v>
      </c>
      <c r="J60" s="34"/>
      <c r="K60" s="34"/>
      <c r="L60" s="34"/>
      <c r="M60" s="34"/>
    </row>
    <row r="61" spans="1:13" ht="27.75" customHeight="1">
      <c r="A61" s="32">
        <v>52</v>
      </c>
      <c r="B61" s="33" t="s">
        <v>412</v>
      </c>
      <c r="C61" s="9">
        <v>1</v>
      </c>
      <c r="D61" s="13">
        <v>1550</v>
      </c>
      <c r="E61" s="11">
        <f t="shared" si="6"/>
        <v>1550</v>
      </c>
      <c r="F61" s="12">
        <f t="shared" si="10"/>
        <v>1891</v>
      </c>
      <c r="G61" s="13">
        <f t="shared" si="7"/>
        <v>1891</v>
      </c>
      <c r="H61" s="9">
        <f t="shared" si="8"/>
        <v>1</v>
      </c>
      <c r="I61" s="13">
        <f t="shared" si="9"/>
        <v>1891</v>
      </c>
      <c r="J61" s="34"/>
      <c r="K61" s="34"/>
      <c r="L61" s="34"/>
      <c r="M61" s="34"/>
    </row>
    <row r="62" spans="1:13" ht="27.75" customHeight="1">
      <c r="A62" s="32">
        <v>53</v>
      </c>
      <c r="B62" s="33" t="s">
        <v>413</v>
      </c>
      <c r="C62" s="9">
        <v>3</v>
      </c>
      <c r="D62" s="13">
        <v>980</v>
      </c>
      <c r="E62" s="11">
        <f t="shared" si="6"/>
        <v>2940</v>
      </c>
      <c r="F62" s="12">
        <f>D62*7%+D62</f>
        <v>1048.6</v>
      </c>
      <c r="G62" s="13">
        <f t="shared" si="7"/>
        <v>3145.7999999999997</v>
      </c>
      <c r="H62" s="9">
        <f t="shared" si="8"/>
        <v>3</v>
      </c>
      <c r="I62" s="13">
        <f t="shared" si="9"/>
        <v>3145.7999999999997</v>
      </c>
      <c r="J62" s="34"/>
      <c r="K62" s="34"/>
      <c r="L62" s="34"/>
      <c r="M62" s="34"/>
    </row>
    <row r="63" spans="1:13" ht="41.25" customHeight="1">
      <c r="A63" s="32">
        <v>54</v>
      </c>
      <c r="B63" s="33" t="s">
        <v>414</v>
      </c>
      <c r="C63" s="9">
        <v>5</v>
      </c>
      <c r="D63" s="13">
        <v>340</v>
      </c>
      <c r="E63" s="11">
        <f t="shared" si="6"/>
        <v>1700</v>
      </c>
      <c r="F63" s="12">
        <f>D63*7%+D63</f>
        <v>363.8</v>
      </c>
      <c r="G63" s="13">
        <f t="shared" si="7"/>
        <v>1819</v>
      </c>
      <c r="H63" s="9">
        <f t="shared" si="8"/>
        <v>5</v>
      </c>
      <c r="I63" s="13">
        <f t="shared" si="9"/>
        <v>1819</v>
      </c>
      <c r="J63" s="34"/>
      <c r="K63" s="34"/>
      <c r="L63" s="34"/>
      <c r="M63" s="34"/>
    </row>
    <row r="64" spans="1:13" ht="54.75" customHeight="1">
      <c r="A64" s="51" t="s">
        <v>6</v>
      </c>
      <c r="B64" s="52"/>
      <c r="C64" s="52"/>
      <c r="D64" s="52"/>
      <c r="E64" s="52"/>
      <c r="F64" s="53"/>
      <c r="G64" s="35">
        <f>SUM(G11:G63)</f>
        <v>804664.5</v>
      </c>
      <c r="H64" s="36"/>
      <c r="I64" s="35">
        <f>SUM(I11:I63)</f>
        <v>804664.5</v>
      </c>
      <c r="J64" s="34"/>
      <c r="K64" s="34"/>
      <c r="L64" s="34"/>
      <c r="M64" s="34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ht="12.75">
      <c r="B81" s="37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  <row r="94" ht="12.75">
      <c r="B94" s="37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ht="12.75">
      <c r="B101" s="37"/>
    </row>
    <row r="102" ht="12.75">
      <c r="B102" s="37"/>
    </row>
    <row r="103" ht="12.75">
      <c r="B103" s="37"/>
    </row>
    <row r="104" ht="12.75">
      <c r="B104" s="37"/>
    </row>
    <row r="105" ht="12.75">
      <c r="B105" s="37"/>
    </row>
    <row r="106" ht="12.75">
      <c r="B106" s="37"/>
    </row>
    <row r="107" ht="12.75">
      <c r="B107" s="37"/>
    </row>
    <row r="108" ht="12.75">
      <c r="B108" s="37"/>
    </row>
    <row r="109" ht="12.75">
      <c r="B109" s="37"/>
    </row>
    <row r="110" ht="12.75">
      <c r="B110" s="37"/>
    </row>
    <row r="111" ht="12.75">
      <c r="B111" s="37"/>
    </row>
    <row r="112" ht="12.75">
      <c r="B112" s="37"/>
    </row>
    <row r="113" ht="12.75">
      <c r="B113" s="37"/>
    </row>
    <row r="114" ht="12.75">
      <c r="B114" s="37"/>
    </row>
    <row r="115" ht="12.75">
      <c r="B115" s="37"/>
    </row>
    <row r="116" ht="12.75">
      <c r="B116" s="37"/>
    </row>
    <row r="117" ht="12.75">
      <c r="B117" s="37"/>
    </row>
    <row r="118" ht="12.75">
      <c r="B118" s="37"/>
    </row>
    <row r="119" ht="12.75">
      <c r="B119" s="37"/>
    </row>
    <row r="120" ht="12.75">
      <c r="B120" s="37"/>
    </row>
    <row r="121" ht="12.75">
      <c r="B121" s="37"/>
    </row>
    <row r="122" ht="12.75">
      <c r="B122" s="37"/>
    </row>
    <row r="123" ht="12.75">
      <c r="B123" s="37"/>
    </row>
    <row r="124" ht="12.75">
      <c r="B124" s="37"/>
    </row>
    <row r="125" ht="12.75">
      <c r="B125" s="37"/>
    </row>
    <row r="126" ht="12.75">
      <c r="B126" s="37"/>
    </row>
    <row r="127" ht="12.75">
      <c r="B127" s="37"/>
    </row>
    <row r="128" ht="12.75">
      <c r="B128" s="37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5" ht="12.75">
      <c r="B135" s="37"/>
    </row>
    <row r="136" ht="12.75">
      <c r="B136" s="37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7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  <row r="146" ht="12.75">
      <c r="B146" s="37"/>
    </row>
    <row r="147" ht="12.75">
      <c r="B147" s="37"/>
    </row>
    <row r="148" ht="12.75">
      <c r="B148" s="37"/>
    </row>
    <row r="149" ht="12.75">
      <c r="B149" s="37"/>
    </row>
    <row r="150" ht="12.75">
      <c r="B150" s="37"/>
    </row>
    <row r="151" ht="12.75">
      <c r="B151" s="37"/>
    </row>
    <row r="152" ht="12.75">
      <c r="B152" s="37"/>
    </row>
    <row r="153" ht="12.75">
      <c r="B153" s="37"/>
    </row>
    <row r="154" ht="12.75">
      <c r="B154" s="37"/>
    </row>
    <row r="155" ht="12.75">
      <c r="B155" s="37"/>
    </row>
    <row r="156" ht="12.75">
      <c r="B156" s="37"/>
    </row>
    <row r="157" ht="12.75">
      <c r="B157" s="37"/>
    </row>
    <row r="158" ht="12.75">
      <c r="B158" s="37"/>
    </row>
    <row r="159" ht="12.75">
      <c r="B159" s="37"/>
    </row>
    <row r="160" ht="12.75">
      <c r="B160" s="37"/>
    </row>
    <row r="161" ht="12.75">
      <c r="B161" s="37"/>
    </row>
    <row r="162" ht="12.75">
      <c r="B162" s="37"/>
    </row>
    <row r="163" ht="12.75">
      <c r="B163" s="37"/>
    </row>
    <row r="164" ht="12.75">
      <c r="B164" s="37"/>
    </row>
    <row r="165" ht="12.75">
      <c r="B165" s="37"/>
    </row>
    <row r="166" ht="12.75">
      <c r="B166" s="37"/>
    </row>
    <row r="167" ht="12.75">
      <c r="B167" s="37"/>
    </row>
    <row r="168" ht="12.75">
      <c r="B168" s="37"/>
    </row>
    <row r="169" ht="12.75">
      <c r="B169" s="37"/>
    </row>
    <row r="170" ht="12.75">
      <c r="B170" s="37"/>
    </row>
    <row r="171" ht="12.75">
      <c r="B171" s="37"/>
    </row>
    <row r="172" ht="12.75">
      <c r="B172" s="37"/>
    </row>
    <row r="173" ht="12.75">
      <c r="B173" s="37"/>
    </row>
    <row r="174" ht="12.75">
      <c r="B174" s="37"/>
    </row>
    <row r="175" ht="12.75">
      <c r="B175" s="37"/>
    </row>
    <row r="176" ht="12.75">
      <c r="B176" s="37"/>
    </row>
    <row r="177" ht="12.75">
      <c r="B177" s="37"/>
    </row>
    <row r="178" ht="12.75">
      <c r="B178" s="37"/>
    </row>
    <row r="179" ht="12.75">
      <c r="B179" s="37"/>
    </row>
    <row r="180" ht="12.75">
      <c r="B180" s="37"/>
    </row>
    <row r="181" ht="12.75">
      <c r="B181" s="37"/>
    </row>
    <row r="182" ht="12.75">
      <c r="B182" s="37"/>
    </row>
    <row r="183" ht="12.75">
      <c r="B183" s="37"/>
    </row>
    <row r="184" ht="12.75">
      <c r="B184" s="37"/>
    </row>
    <row r="185" ht="12.75">
      <c r="B185" s="37"/>
    </row>
    <row r="186" ht="12.75">
      <c r="B186" s="37"/>
    </row>
    <row r="187" ht="12.75">
      <c r="B187" s="37"/>
    </row>
    <row r="188" ht="12.75">
      <c r="B188" s="37"/>
    </row>
    <row r="189" ht="12.75">
      <c r="B189" s="37"/>
    </row>
    <row r="190" ht="12.75">
      <c r="B190" s="37"/>
    </row>
    <row r="191" ht="12.75">
      <c r="B191" s="37"/>
    </row>
    <row r="192" ht="12.75">
      <c r="B192" s="37"/>
    </row>
    <row r="193" ht="12.75">
      <c r="B193" s="37"/>
    </row>
    <row r="194" ht="12.75">
      <c r="B194" s="37"/>
    </row>
    <row r="195" ht="12.75">
      <c r="B195" s="37"/>
    </row>
    <row r="196" ht="12.75">
      <c r="B196" s="37"/>
    </row>
    <row r="197" ht="12.75">
      <c r="B197" s="37"/>
    </row>
    <row r="198" ht="12.75">
      <c r="B198" s="37"/>
    </row>
    <row r="199" ht="12.75">
      <c r="B199" s="37"/>
    </row>
    <row r="200" ht="12.75">
      <c r="B200" s="37"/>
    </row>
    <row r="201" ht="12.75">
      <c r="B201" s="37"/>
    </row>
    <row r="202" ht="12.75">
      <c r="B202" s="37"/>
    </row>
    <row r="203" ht="12.75">
      <c r="B203" s="37"/>
    </row>
    <row r="204" ht="12.75">
      <c r="B204" s="37"/>
    </row>
    <row r="205" ht="12.75">
      <c r="B205" s="37"/>
    </row>
    <row r="206" ht="12.75">
      <c r="B206" s="37"/>
    </row>
    <row r="207" ht="12.75">
      <c r="B207" s="37"/>
    </row>
    <row r="208" ht="12.75">
      <c r="B208" s="37"/>
    </row>
    <row r="209" ht="12.75">
      <c r="B209" s="37"/>
    </row>
    <row r="210" ht="12.75">
      <c r="B210" s="37"/>
    </row>
    <row r="211" ht="12.75">
      <c r="B211" s="37"/>
    </row>
    <row r="212" ht="12.75">
      <c r="B212" s="37"/>
    </row>
    <row r="213" ht="12.75">
      <c r="B213" s="37"/>
    </row>
    <row r="214" ht="12.75">
      <c r="B214" s="37"/>
    </row>
    <row r="215" ht="12.75">
      <c r="B215" s="37"/>
    </row>
    <row r="216" ht="12.75">
      <c r="B216" s="37"/>
    </row>
    <row r="217" ht="12.75">
      <c r="B217" s="37"/>
    </row>
    <row r="218" ht="12.75">
      <c r="B218" s="37"/>
    </row>
    <row r="219" ht="12.75">
      <c r="B219" s="37"/>
    </row>
    <row r="220" ht="12.75">
      <c r="B220" s="37"/>
    </row>
    <row r="221" ht="12.75">
      <c r="B221" s="37"/>
    </row>
    <row r="222" ht="12.75">
      <c r="B222" s="37"/>
    </row>
    <row r="223" ht="12.75">
      <c r="B223" s="37"/>
    </row>
    <row r="224" ht="12.75">
      <c r="B224" s="37"/>
    </row>
    <row r="225" ht="12.75">
      <c r="B225" s="37"/>
    </row>
    <row r="226" ht="12.75">
      <c r="B226" s="37"/>
    </row>
    <row r="227" ht="12.75">
      <c r="B227" s="37"/>
    </row>
    <row r="228" ht="12.75">
      <c r="B228" s="37"/>
    </row>
    <row r="229" ht="12.75">
      <c r="B229" s="37"/>
    </row>
    <row r="230" ht="12.75">
      <c r="B230" s="37"/>
    </row>
    <row r="231" ht="12.75">
      <c r="B231" s="37"/>
    </row>
    <row r="232" ht="12.75">
      <c r="B232" s="37"/>
    </row>
    <row r="233" ht="12.75">
      <c r="B233" s="37"/>
    </row>
    <row r="234" ht="12.75">
      <c r="B234" s="37"/>
    </row>
    <row r="235" ht="12.75">
      <c r="B235" s="37"/>
    </row>
    <row r="236" ht="12.75">
      <c r="B236" s="37"/>
    </row>
    <row r="237" ht="12.75">
      <c r="B237" s="37"/>
    </row>
    <row r="238" ht="12.75">
      <c r="B238" s="37"/>
    </row>
    <row r="239" ht="12.75">
      <c r="B239" s="37"/>
    </row>
    <row r="240" ht="12.75">
      <c r="B240" s="37"/>
    </row>
    <row r="241" ht="12.75">
      <c r="B241" s="37"/>
    </row>
    <row r="242" ht="12.75">
      <c r="B242" s="37"/>
    </row>
    <row r="243" ht="12.75">
      <c r="B243" s="37"/>
    </row>
    <row r="244" ht="12.75">
      <c r="B244" s="37"/>
    </row>
    <row r="245" ht="12.75">
      <c r="B245" s="37"/>
    </row>
    <row r="246" ht="12.75">
      <c r="B246" s="37"/>
    </row>
    <row r="247" ht="12.75">
      <c r="B247" s="37"/>
    </row>
    <row r="248" ht="12.75">
      <c r="B248" s="37"/>
    </row>
    <row r="249" ht="12.75">
      <c r="B249" s="37"/>
    </row>
    <row r="250" ht="12.75">
      <c r="B250" s="37"/>
    </row>
    <row r="251" ht="12.75">
      <c r="B251" s="37"/>
    </row>
    <row r="252" ht="12.75">
      <c r="B252" s="37"/>
    </row>
    <row r="253" ht="12.75">
      <c r="B253" s="37"/>
    </row>
    <row r="254" ht="12.75">
      <c r="B254" s="37"/>
    </row>
    <row r="255" ht="12.75">
      <c r="B255" s="37"/>
    </row>
    <row r="256" ht="12.75">
      <c r="B256" s="37"/>
    </row>
    <row r="257" ht="12.75">
      <c r="B257" s="37"/>
    </row>
    <row r="258" ht="12.75">
      <c r="B258" s="37"/>
    </row>
    <row r="259" ht="12.75">
      <c r="B259" s="37"/>
    </row>
    <row r="260" ht="12.75">
      <c r="B260" s="37"/>
    </row>
    <row r="261" ht="12.75">
      <c r="B261" s="37"/>
    </row>
    <row r="262" ht="12.75">
      <c r="B262" s="37"/>
    </row>
    <row r="263" ht="12.75">
      <c r="B263" s="37"/>
    </row>
    <row r="264" ht="12.75">
      <c r="B264" s="37"/>
    </row>
    <row r="265" ht="12.75">
      <c r="B265" s="37"/>
    </row>
    <row r="266" ht="12.75">
      <c r="B266" s="37"/>
    </row>
    <row r="267" ht="12.75">
      <c r="B267" s="37"/>
    </row>
    <row r="268" ht="12.75">
      <c r="B268" s="37"/>
    </row>
    <row r="269" ht="12.75">
      <c r="B269" s="37"/>
    </row>
    <row r="270" ht="12.75">
      <c r="B270" s="37"/>
    </row>
    <row r="271" ht="12.75">
      <c r="B271" s="37"/>
    </row>
    <row r="272" ht="12.75">
      <c r="B272" s="37"/>
    </row>
    <row r="273" ht="12.75">
      <c r="B273" s="37"/>
    </row>
    <row r="274" ht="12.75">
      <c r="B274" s="37"/>
    </row>
    <row r="275" ht="12.75">
      <c r="B275" s="37"/>
    </row>
    <row r="276" ht="12.75">
      <c r="B276" s="37"/>
    </row>
    <row r="277" ht="12.75">
      <c r="B277" s="37"/>
    </row>
    <row r="278" ht="12.75">
      <c r="B278" s="37"/>
    </row>
    <row r="279" ht="12.75">
      <c r="B279" s="37"/>
    </row>
    <row r="280" ht="12.75">
      <c r="B280" s="37"/>
    </row>
    <row r="281" ht="12.75">
      <c r="B281" s="37"/>
    </row>
    <row r="282" ht="12.75">
      <c r="B282" s="37"/>
    </row>
    <row r="283" ht="12.75">
      <c r="B283" s="37"/>
    </row>
    <row r="284" ht="12.75">
      <c r="B284" s="37"/>
    </row>
    <row r="285" ht="12.75">
      <c r="B285" s="37"/>
    </row>
    <row r="286" ht="12.75">
      <c r="B286" s="37"/>
    </row>
    <row r="287" ht="12.75">
      <c r="B287" s="37"/>
    </row>
    <row r="288" ht="12.75">
      <c r="B288" s="37"/>
    </row>
    <row r="289" ht="12.75">
      <c r="B289" s="37"/>
    </row>
    <row r="290" ht="12.75">
      <c r="B290" s="37"/>
    </row>
    <row r="291" ht="12.75">
      <c r="B291" s="37"/>
    </row>
    <row r="292" ht="12.75">
      <c r="B292" s="37"/>
    </row>
    <row r="293" ht="12.75">
      <c r="B293" s="37"/>
    </row>
    <row r="294" ht="12.75">
      <c r="B294" s="37"/>
    </row>
    <row r="295" ht="12.75">
      <c r="B295" s="37"/>
    </row>
    <row r="296" ht="12.75">
      <c r="B296" s="37"/>
    </row>
    <row r="297" ht="12.75">
      <c r="B297" s="37"/>
    </row>
    <row r="298" ht="12.75">
      <c r="B298" s="37"/>
    </row>
    <row r="299" ht="12.75">
      <c r="B299" s="37"/>
    </row>
    <row r="300" ht="12.75">
      <c r="B300" s="37"/>
    </row>
    <row r="301" ht="12.75">
      <c r="B301" s="37"/>
    </row>
    <row r="302" ht="12.75">
      <c r="B302" s="37"/>
    </row>
    <row r="303" ht="12.75">
      <c r="B303" s="37"/>
    </row>
    <row r="304" ht="12.75">
      <c r="B304" s="37"/>
    </row>
    <row r="305" ht="12.75">
      <c r="B305" s="37"/>
    </row>
    <row r="306" ht="12.75">
      <c r="B306" s="37"/>
    </row>
    <row r="307" ht="12.75">
      <c r="B307" s="37"/>
    </row>
    <row r="308" ht="12.75">
      <c r="B308" s="37"/>
    </row>
    <row r="309" ht="12.75">
      <c r="B309" s="37"/>
    </row>
    <row r="310" ht="12.75">
      <c r="B310" s="37"/>
    </row>
    <row r="311" ht="12.75">
      <c r="B311" s="37"/>
    </row>
    <row r="312" ht="12.75">
      <c r="B312" s="37"/>
    </row>
    <row r="313" ht="12.75">
      <c r="B313" s="37"/>
    </row>
    <row r="314" ht="12.75">
      <c r="B314" s="37"/>
    </row>
    <row r="315" ht="12.75">
      <c r="B315" s="37"/>
    </row>
    <row r="316" ht="12.75">
      <c r="B316" s="37"/>
    </row>
    <row r="317" ht="12.75">
      <c r="B317" s="37"/>
    </row>
    <row r="318" ht="12.75">
      <c r="B318" s="37"/>
    </row>
    <row r="319" ht="12.75">
      <c r="B319" s="37"/>
    </row>
    <row r="320" ht="12.75">
      <c r="B320" s="37"/>
    </row>
    <row r="321" ht="12.75">
      <c r="B321" s="37"/>
    </row>
    <row r="322" ht="12.75">
      <c r="B322" s="37"/>
    </row>
    <row r="323" ht="12.75">
      <c r="B323" s="37"/>
    </row>
    <row r="324" ht="12.75">
      <c r="B324" s="37"/>
    </row>
    <row r="325" ht="12.75">
      <c r="B325" s="37"/>
    </row>
    <row r="326" ht="12.75">
      <c r="B326" s="37"/>
    </row>
    <row r="327" ht="12.75">
      <c r="B327" s="37"/>
    </row>
    <row r="328" ht="12.75">
      <c r="B328" s="37"/>
    </row>
    <row r="329" ht="12.75">
      <c r="B329" s="37"/>
    </row>
    <row r="330" ht="12.75">
      <c r="B330" s="37"/>
    </row>
    <row r="331" ht="12.75">
      <c r="B331" s="37"/>
    </row>
    <row r="332" ht="12.75">
      <c r="B332" s="37"/>
    </row>
    <row r="333" ht="12.75">
      <c r="B333" s="37"/>
    </row>
    <row r="334" ht="12.75">
      <c r="B334" s="37"/>
    </row>
    <row r="335" ht="12.75">
      <c r="B335" s="37"/>
    </row>
    <row r="336" ht="12.75">
      <c r="B336" s="37"/>
    </row>
    <row r="337" ht="12.75">
      <c r="B337" s="37"/>
    </row>
    <row r="338" ht="12.75">
      <c r="B338" s="37"/>
    </row>
    <row r="339" ht="12.75">
      <c r="B339" s="37"/>
    </row>
    <row r="340" ht="12.75">
      <c r="B340" s="37"/>
    </row>
    <row r="341" ht="12.75">
      <c r="B341" s="37"/>
    </row>
    <row r="342" ht="12.75">
      <c r="B342" s="37"/>
    </row>
  </sheetData>
  <mergeCells count="15">
    <mergeCell ref="L8:M8"/>
    <mergeCell ref="A7:A9"/>
    <mergeCell ref="B7:B9"/>
    <mergeCell ref="C7:G7"/>
    <mergeCell ref="H7:M7"/>
    <mergeCell ref="C8:C9"/>
    <mergeCell ref="D8:D9"/>
    <mergeCell ref="E8:E9"/>
    <mergeCell ref="F8:F9"/>
    <mergeCell ref="G8:G9"/>
    <mergeCell ref="A64:F64"/>
    <mergeCell ref="A4:F4"/>
    <mergeCell ref="A5:F5"/>
    <mergeCell ref="J8:K8"/>
    <mergeCell ref="H8:I8"/>
  </mergeCells>
  <printOptions/>
  <pageMargins left="0.75" right="0.75" top="1" bottom="1" header="0.5" footer="0.5"/>
  <pageSetup fitToHeight="3" fitToWidth="1" horizontalDpi="600" verticalDpi="600" orientation="landscape" paperSize="9" scale="62" r:id="rId1"/>
  <rowBreaks count="1" manualBreakCount="1">
    <brk id="48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F22:F23"/>
  <sheetViews>
    <sheetView workbookViewId="0" topLeftCell="A11">
      <selection activeCell="F23" sqref="F23"/>
    </sheetView>
  </sheetViews>
  <sheetFormatPr defaultColWidth="9.00390625" defaultRowHeight="12.75"/>
  <sheetData>
    <row r="22" ht="18.75">
      <c r="F22" s="33"/>
    </row>
    <row r="23" ht="18.75">
      <c r="F23" s="33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B11" sqref="B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336</v>
      </c>
    </row>
    <row r="3" ht="20.25">
      <c r="A3" s="2" t="s">
        <v>23</v>
      </c>
    </row>
    <row r="4" ht="20.25">
      <c r="A4" s="2" t="s">
        <v>16</v>
      </c>
    </row>
    <row r="5" ht="20.25">
      <c r="H5" s="2" t="s">
        <v>321</v>
      </c>
    </row>
    <row r="7" spans="1:13" ht="27.75" customHeight="1">
      <c r="A7" s="44" t="s">
        <v>0</v>
      </c>
      <c r="B7" s="44" t="s">
        <v>1</v>
      </c>
      <c r="C7" s="38" t="s">
        <v>24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2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19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25</v>
      </c>
      <c r="C11" s="9">
        <v>3</v>
      </c>
      <c r="D11" s="11">
        <v>20582</v>
      </c>
      <c r="E11" s="11">
        <f>C11*D11</f>
        <v>61746</v>
      </c>
      <c r="F11" s="12">
        <f>D11*7%+D11</f>
        <v>22022.74</v>
      </c>
      <c r="G11" s="13">
        <f>C11*F11</f>
        <v>66068.22</v>
      </c>
      <c r="H11" s="9">
        <v>4</v>
      </c>
      <c r="I11" s="13">
        <f>G11*1</f>
        <v>66068.22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26</v>
      </c>
      <c r="C12" s="9">
        <v>2</v>
      </c>
      <c r="D12" s="11">
        <v>35875</v>
      </c>
      <c r="E12" s="11">
        <f>C12*D12</f>
        <v>71750</v>
      </c>
      <c r="F12" s="12">
        <f>D12*7%+D12</f>
        <v>38386.25</v>
      </c>
      <c r="G12" s="13">
        <f>C12*F12</f>
        <v>76772.5</v>
      </c>
      <c r="H12" s="9">
        <f>C12*1</f>
        <v>2</v>
      </c>
      <c r="I12" s="13">
        <f>G12*1</f>
        <v>76772.5</v>
      </c>
      <c r="J12" s="9"/>
      <c r="K12" s="13"/>
      <c r="L12" s="14"/>
      <c r="M12" s="14"/>
      <c r="N12" s="7"/>
    </row>
    <row r="13" spans="1:14" ht="51" customHeight="1">
      <c r="A13" s="9">
        <v>3</v>
      </c>
      <c r="B13" s="10" t="s">
        <v>27</v>
      </c>
      <c r="C13" s="9">
        <v>1</v>
      </c>
      <c r="D13" s="11">
        <v>31701</v>
      </c>
      <c r="E13" s="11">
        <f>C13*D13</f>
        <v>31701</v>
      </c>
      <c r="F13" s="12">
        <f>D13*7%+D13</f>
        <v>33920.07</v>
      </c>
      <c r="G13" s="13">
        <f>C13*F13</f>
        <v>33920.07</v>
      </c>
      <c r="H13" s="9">
        <f>C13*1</f>
        <v>1</v>
      </c>
      <c r="I13" s="13">
        <f>G13*1</f>
        <v>33920.07</v>
      </c>
      <c r="J13" s="9"/>
      <c r="K13" s="13"/>
      <c r="L13" s="9"/>
      <c r="M13" s="13"/>
      <c r="N13" s="7"/>
    </row>
    <row r="14" spans="1:14" ht="53.25" customHeight="1">
      <c r="A14" s="9">
        <v>4</v>
      </c>
      <c r="B14" s="10" t="s">
        <v>28</v>
      </c>
      <c r="C14" s="9">
        <v>5</v>
      </c>
      <c r="D14" s="11">
        <v>27282</v>
      </c>
      <c r="E14" s="11">
        <f>C14*D14</f>
        <v>136410</v>
      </c>
      <c r="F14" s="12">
        <f>D14*7%+D14</f>
        <v>29191.74</v>
      </c>
      <c r="G14" s="13">
        <f>C14*F14</f>
        <v>145958.7</v>
      </c>
      <c r="H14" s="9">
        <f>C14*1</f>
        <v>5</v>
      </c>
      <c r="I14" s="13">
        <f>G14*1</f>
        <v>145958.7</v>
      </c>
      <c r="J14" s="9"/>
      <c r="K14" s="13"/>
      <c r="L14" s="9"/>
      <c r="M14" s="13"/>
      <c r="N14" s="7"/>
    </row>
    <row r="15" spans="1:14" ht="53.25" customHeight="1">
      <c r="A15" s="9">
        <v>5</v>
      </c>
      <c r="B15" s="10" t="s">
        <v>29</v>
      </c>
      <c r="C15" s="9">
        <v>1</v>
      </c>
      <c r="D15" s="11">
        <v>9758</v>
      </c>
      <c r="E15" s="11">
        <f>C15*D15</f>
        <v>9758</v>
      </c>
      <c r="F15" s="12">
        <f>D15*7%+D15</f>
        <v>10441.06</v>
      </c>
      <c r="G15" s="13">
        <f>C15*F15</f>
        <v>10441.06</v>
      </c>
      <c r="H15" s="9">
        <f>C15*1</f>
        <v>1</v>
      </c>
      <c r="I15" s="13">
        <f>G15*1</f>
        <v>10441.06</v>
      </c>
      <c r="J15" s="9"/>
      <c r="K15" s="13"/>
      <c r="L15" s="9"/>
      <c r="M15" s="13"/>
      <c r="N15" s="7"/>
    </row>
    <row r="16" spans="1:14" ht="78" customHeight="1">
      <c r="A16" s="43" t="s">
        <v>6</v>
      </c>
      <c r="B16" s="43"/>
      <c r="C16" s="43"/>
      <c r="D16" s="5"/>
      <c r="E16" s="6">
        <f>SUM(E11:E15)</f>
        <v>311365</v>
      </c>
      <c r="F16" s="3"/>
      <c r="G16" s="3">
        <f>SUM(G11:G15)</f>
        <v>333160.55</v>
      </c>
      <c r="H16" s="4"/>
      <c r="I16" s="3">
        <f>SUM(I11:I15)</f>
        <v>333160.55</v>
      </c>
      <c r="J16" s="3"/>
      <c r="K16" s="3">
        <f>SUM(K11:K14)</f>
        <v>0</v>
      </c>
      <c r="L16" s="3"/>
      <c r="M16" s="3">
        <f>SUM(M11:M14)</f>
        <v>0</v>
      </c>
      <c r="N16" s="7"/>
    </row>
  </sheetData>
  <mergeCells count="13">
    <mergeCell ref="L8:M8"/>
    <mergeCell ref="H7:M7"/>
    <mergeCell ref="H8:I8"/>
    <mergeCell ref="J8:K8"/>
    <mergeCell ref="A16:C16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F4">
      <selection activeCell="N11" sqref="N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337</v>
      </c>
    </row>
    <row r="3" ht="20.25">
      <c r="A3" s="2" t="s">
        <v>30</v>
      </c>
    </row>
    <row r="4" ht="20.25">
      <c r="A4" s="2" t="s">
        <v>31</v>
      </c>
    </row>
    <row r="5" ht="20.25">
      <c r="H5" s="2" t="s">
        <v>322</v>
      </c>
    </row>
    <row r="7" spans="1:13" ht="39" customHeight="1">
      <c r="A7" s="44" t="s">
        <v>0</v>
      </c>
      <c r="B7" s="44" t="s">
        <v>1</v>
      </c>
      <c r="C7" s="38" t="s">
        <v>32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33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328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74.25" customHeight="1">
      <c r="A11" s="9">
        <v>1</v>
      </c>
      <c r="B11" s="10" t="s">
        <v>33</v>
      </c>
      <c r="C11" s="9">
        <v>1</v>
      </c>
      <c r="D11" s="11">
        <v>111800</v>
      </c>
      <c r="E11" s="11">
        <f>C11*D11</f>
        <v>111800</v>
      </c>
      <c r="F11" s="12">
        <f>D11*22%+D11</f>
        <v>136396</v>
      </c>
      <c r="G11" s="13">
        <f>C11*F11</f>
        <v>136396</v>
      </c>
      <c r="H11" s="9">
        <f>C11*1</f>
        <v>1</v>
      </c>
      <c r="I11" s="13">
        <f>G11*1</f>
        <v>136396</v>
      </c>
      <c r="J11" s="9"/>
      <c r="K11" s="13"/>
      <c r="L11" s="9"/>
      <c r="M11" s="13"/>
      <c r="N11" s="7"/>
    </row>
    <row r="12" spans="1:14" ht="78" customHeight="1">
      <c r="A12" s="43" t="s">
        <v>6</v>
      </c>
      <c r="B12" s="43"/>
      <c r="C12" s="43"/>
      <c r="D12" s="5"/>
      <c r="E12" s="6">
        <f>SUM(E11:E11)</f>
        <v>111800</v>
      </c>
      <c r="F12" s="3"/>
      <c r="G12" s="3">
        <f>SUM(G11:G11)</f>
        <v>136396</v>
      </c>
      <c r="H12" s="4"/>
      <c r="I12" s="3">
        <f>SUM(I11:I11)</f>
        <v>136396</v>
      </c>
      <c r="J12" s="3"/>
      <c r="K12" s="3">
        <f>SUM(K11:K11)</f>
        <v>0</v>
      </c>
      <c r="L12" s="3"/>
      <c r="M12" s="3">
        <f>SUM(M11:M11)</f>
        <v>0</v>
      </c>
      <c r="N12" s="7"/>
    </row>
  </sheetData>
  <mergeCells count="13">
    <mergeCell ref="A12:C12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3"/>
  <sheetViews>
    <sheetView workbookViewId="0" topLeftCell="A1">
      <selection activeCell="A3" sqref="A3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338</v>
      </c>
    </row>
    <row r="3" ht="20.25">
      <c r="A3" s="2" t="s">
        <v>34</v>
      </c>
    </row>
    <row r="4" ht="20.25">
      <c r="A4" s="2" t="s">
        <v>35</v>
      </c>
    </row>
    <row r="5" ht="20.25">
      <c r="H5" s="2" t="s">
        <v>37</v>
      </c>
    </row>
    <row r="7" spans="1:47" ht="27.75" customHeight="1">
      <c r="A7" s="44" t="s">
        <v>0</v>
      </c>
      <c r="B7" s="44" t="s">
        <v>1</v>
      </c>
      <c r="C7" s="38" t="s">
        <v>36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39</v>
      </c>
      <c r="I8" s="42"/>
      <c r="J8" s="38"/>
      <c r="K8" s="39"/>
      <c r="L8" s="38"/>
      <c r="M8" s="3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30.7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38</v>
      </c>
      <c r="C11" s="9">
        <v>1</v>
      </c>
      <c r="D11" s="11">
        <v>540.98</v>
      </c>
      <c r="E11" s="11">
        <f>C11*D11</f>
        <v>540.98</v>
      </c>
      <c r="F11" s="12">
        <f>D11*22%+D11</f>
        <v>659.9956</v>
      </c>
      <c r="G11" s="13">
        <f>C11*F11</f>
        <v>659.9956</v>
      </c>
      <c r="H11" s="9">
        <v>4</v>
      </c>
      <c r="I11" s="13">
        <f>G11*1</f>
        <v>659.9956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40</v>
      </c>
      <c r="C12" s="9">
        <v>1</v>
      </c>
      <c r="D12" s="11">
        <v>5253.27</v>
      </c>
      <c r="E12" s="11">
        <f>C12*D12</f>
        <v>5253.27</v>
      </c>
      <c r="F12" s="12">
        <f>D12*7%+D12</f>
        <v>5620.9989000000005</v>
      </c>
      <c r="G12" s="13">
        <f>C12*F12</f>
        <v>5620.9989000000005</v>
      </c>
      <c r="H12" s="9">
        <f>C12*1</f>
        <v>1</v>
      </c>
      <c r="I12" s="13">
        <f>G12*1</f>
        <v>5620.9989000000005</v>
      </c>
      <c r="J12" s="9"/>
      <c r="K12" s="13"/>
      <c r="L12" s="14"/>
      <c r="M12" s="14"/>
      <c r="N12" s="7"/>
    </row>
    <row r="13" spans="1:14" ht="78" customHeight="1">
      <c r="A13" s="43" t="s">
        <v>6</v>
      </c>
      <c r="B13" s="43"/>
      <c r="C13" s="43"/>
      <c r="D13" s="5"/>
      <c r="E13" s="6">
        <f>SUM(E11:E12)</f>
        <v>5794.25</v>
      </c>
      <c r="F13" s="3"/>
      <c r="G13" s="3">
        <v>6281</v>
      </c>
      <c r="H13" s="4"/>
      <c r="I13" s="3">
        <v>6281</v>
      </c>
      <c r="J13" s="3"/>
      <c r="K13" s="3">
        <f>SUM(K11:K12)</f>
        <v>0</v>
      </c>
      <c r="L13" s="3"/>
      <c r="M13" s="3">
        <f>SUM(M11:M12)</f>
        <v>0</v>
      </c>
      <c r="N13" s="7"/>
    </row>
  </sheetData>
  <mergeCells count="13">
    <mergeCell ref="A13:C13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pane xSplit="17415" topLeftCell="L1" activePane="topLeft" state="split"/>
      <selection pane="topLeft" activeCell="C11" sqref="C11"/>
      <selection pane="topRight" activeCell="L1" sqref="L1"/>
    </sheetView>
  </sheetViews>
  <sheetFormatPr defaultColWidth="9.00390625" defaultRowHeight="12.75"/>
  <cols>
    <col min="2" max="2" width="35.625" style="0" customWidth="1"/>
    <col min="3" max="3" width="18.75390625" style="0" customWidth="1"/>
    <col min="4" max="4" width="14.875" style="0" customWidth="1"/>
    <col min="5" max="6" width="21.375" style="0" customWidth="1"/>
    <col min="7" max="8" width="23.375" style="0" customWidth="1"/>
    <col min="10" max="10" width="23.875" style="0" customWidth="1"/>
    <col min="12" max="12" width="18.75390625" style="0" customWidth="1"/>
    <col min="14" max="14" width="18.125" style="0" customWidth="1"/>
  </cols>
  <sheetData>
    <row r="1" ht="18">
      <c r="H1" s="8" t="s">
        <v>339</v>
      </c>
    </row>
    <row r="3" ht="20.25">
      <c r="A3" s="2" t="s">
        <v>41</v>
      </c>
    </row>
    <row r="4" ht="20.25">
      <c r="A4" s="2" t="s">
        <v>42</v>
      </c>
    </row>
    <row r="5" ht="20.25">
      <c r="I5" s="2" t="s">
        <v>44</v>
      </c>
    </row>
    <row r="7" spans="1:14" ht="27.75" customHeight="1">
      <c r="A7" s="44" t="s">
        <v>0</v>
      </c>
      <c r="B7" s="44" t="s">
        <v>1</v>
      </c>
      <c r="C7" s="44" t="s">
        <v>48</v>
      </c>
      <c r="D7" s="38" t="s">
        <v>43</v>
      </c>
      <c r="E7" s="47"/>
      <c r="F7" s="47"/>
      <c r="G7" s="47"/>
      <c r="H7" s="39"/>
      <c r="I7" s="40" t="s">
        <v>329</v>
      </c>
      <c r="J7" s="40"/>
      <c r="K7" s="40"/>
      <c r="L7" s="40"/>
      <c r="M7" s="40"/>
      <c r="N7" s="40"/>
    </row>
    <row r="8" spans="1:14" ht="27" customHeight="1">
      <c r="A8" s="45"/>
      <c r="B8" s="45"/>
      <c r="C8" s="45"/>
      <c r="D8" s="44" t="s">
        <v>2</v>
      </c>
      <c r="E8" s="44" t="s">
        <v>12</v>
      </c>
      <c r="F8" s="44" t="s">
        <v>11</v>
      </c>
      <c r="G8" s="44" t="s">
        <v>13</v>
      </c>
      <c r="H8" s="44" t="s">
        <v>14</v>
      </c>
      <c r="I8" s="41" t="s">
        <v>45</v>
      </c>
      <c r="J8" s="42"/>
      <c r="K8" s="38" t="s">
        <v>46</v>
      </c>
      <c r="L8" s="39"/>
      <c r="M8" s="38" t="s">
        <v>39</v>
      </c>
      <c r="N8" s="39"/>
    </row>
    <row r="9" spans="1:14" ht="20.25" customHeight="1">
      <c r="A9" s="46"/>
      <c r="B9" s="46"/>
      <c r="C9" s="46"/>
      <c r="D9" s="46"/>
      <c r="E9" s="46"/>
      <c r="F9" s="46"/>
      <c r="G9" s="46"/>
      <c r="H9" s="46"/>
      <c r="I9" s="15" t="s">
        <v>5</v>
      </c>
      <c r="J9" s="15" t="s">
        <v>4</v>
      </c>
      <c r="K9" s="15" t="s">
        <v>2</v>
      </c>
      <c r="L9" s="15" t="s">
        <v>4</v>
      </c>
      <c r="M9" s="15" t="s">
        <v>2</v>
      </c>
      <c r="N9" s="15" t="s">
        <v>4</v>
      </c>
    </row>
    <row r="10" spans="1:14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</row>
    <row r="11" spans="1:14" ht="53.25" customHeight="1">
      <c r="A11" s="9">
        <v>1</v>
      </c>
      <c r="B11" s="10" t="s">
        <v>47</v>
      </c>
      <c r="C11" s="16" t="s">
        <v>49</v>
      </c>
      <c r="D11" s="9">
        <v>1</v>
      </c>
      <c r="E11" s="11">
        <v>891</v>
      </c>
      <c r="F11" s="11">
        <f aca="true" t="shared" si="0" ref="F11:F42">D11*E11</f>
        <v>891</v>
      </c>
      <c r="G11" s="12">
        <f>E11*22%+E11</f>
        <v>1087.02</v>
      </c>
      <c r="H11" s="13">
        <f aca="true" t="shared" si="1" ref="H11:H42">D11*G11</f>
        <v>1087.02</v>
      </c>
      <c r="I11" s="9">
        <f aca="true" t="shared" si="2" ref="I11:I22">D11*1</f>
        <v>1</v>
      </c>
      <c r="J11" s="13">
        <f aca="true" t="shared" si="3" ref="J11:J22">H11*1</f>
        <v>1087.02</v>
      </c>
      <c r="K11" s="14"/>
      <c r="L11" s="14"/>
      <c r="M11" s="14"/>
      <c r="N11" s="14"/>
    </row>
    <row r="12" spans="1:14" ht="53.25" customHeight="1">
      <c r="A12" s="9">
        <v>2</v>
      </c>
      <c r="B12" s="10" t="s">
        <v>50</v>
      </c>
      <c r="C12" s="16" t="s">
        <v>51</v>
      </c>
      <c r="D12" s="9">
        <v>1</v>
      </c>
      <c r="E12" s="11">
        <v>1144</v>
      </c>
      <c r="F12" s="11">
        <f t="shared" si="0"/>
        <v>1144</v>
      </c>
      <c r="G12" s="12">
        <f aca="true" t="shared" si="4" ref="G12:G47">E12*22%+E12</f>
        <v>1395.68</v>
      </c>
      <c r="H12" s="13">
        <f t="shared" si="1"/>
        <v>1395.68</v>
      </c>
      <c r="I12" s="9">
        <f t="shared" si="2"/>
        <v>1</v>
      </c>
      <c r="J12" s="13">
        <f t="shared" si="3"/>
        <v>1395.68</v>
      </c>
      <c r="K12" s="14"/>
      <c r="L12" s="14"/>
      <c r="M12" s="14"/>
      <c r="N12" s="14"/>
    </row>
    <row r="13" spans="1:14" ht="51" customHeight="1">
      <c r="A13" s="9">
        <v>3</v>
      </c>
      <c r="B13" s="10" t="s">
        <v>52</v>
      </c>
      <c r="C13" s="16" t="s">
        <v>53</v>
      </c>
      <c r="D13" s="9">
        <v>1</v>
      </c>
      <c r="E13" s="11">
        <v>1551</v>
      </c>
      <c r="F13" s="11">
        <f t="shared" si="0"/>
        <v>1551</v>
      </c>
      <c r="G13" s="12">
        <f t="shared" si="4"/>
        <v>1892.22</v>
      </c>
      <c r="H13" s="13">
        <f t="shared" si="1"/>
        <v>1892.22</v>
      </c>
      <c r="I13" s="9">
        <f t="shared" si="2"/>
        <v>1</v>
      </c>
      <c r="J13" s="13">
        <f t="shared" si="3"/>
        <v>1892.22</v>
      </c>
      <c r="K13" s="14"/>
      <c r="L13" s="14"/>
      <c r="M13" s="14"/>
      <c r="N13" s="14"/>
    </row>
    <row r="14" spans="1:14" ht="67.5" customHeight="1">
      <c r="A14" s="9">
        <v>5</v>
      </c>
      <c r="B14" s="10" t="s">
        <v>54</v>
      </c>
      <c r="C14" s="16" t="s">
        <v>49</v>
      </c>
      <c r="D14" s="9">
        <v>2</v>
      </c>
      <c r="E14" s="11">
        <v>2750</v>
      </c>
      <c r="F14" s="11">
        <f t="shared" si="0"/>
        <v>5500</v>
      </c>
      <c r="G14" s="12">
        <f t="shared" si="4"/>
        <v>3355</v>
      </c>
      <c r="H14" s="13">
        <f t="shared" si="1"/>
        <v>6710</v>
      </c>
      <c r="I14" s="9">
        <f t="shared" si="2"/>
        <v>2</v>
      </c>
      <c r="J14" s="13">
        <f t="shared" si="3"/>
        <v>6710</v>
      </c>
      <c r="K14" s="14"/>
      <c r="L14" s="14"/>
      <c r="M14" s="14"/>
      <c r="N14" s="14"/>
    </row>
    <row r="15" spans="1:14" ht="53.25" customHeight="1">
      <c r="A15" s="9">
        <v>6</v>
      </c>
      <c r="B15" s="10" t="s">
        <v>55</v>
      </c>
      <c r="C15" s="16" t="s">
        <v>51</v>
      </c>
      <c r="D15" s="9">
        <v>2</v>
      </c>
      <c r="E15" s="11">
        <v>1775</v>
      </c>
      <c r="F15" s="11">
        <f t="shared" si="0"/>
        <v>3550</v>
      </c>
      <c r="G15" s="12">
        <f t="shared" si="4"/>
        <v>2165.5</v>
      </c>
      <c r="H15" s="13">
        <f t="shared" si="1"/>
        <v>4331</v>
      </c>
      <c r="I15" s="9">
        <f t="shared" si="2"/>
        <v>2</v>
      </c>
      <c r="J15" s="13">
        <f t="shared" si="3"/>
        <v>4331</v>
      </c>
      <c r="K15" s="14"/>
      <c r="L15" s="14"/>
      <c r="M15" s="14"/>
      <c r="N15" s="14"/>
    </row>
    <row r="16" spans="1:14" ht="53.25" customHeight="1">
      <c r="A16" s="9">
        <v>7</v>
      </c>
      <c r="B16" s="10" t="s">
        <v>56</v>
      </c>
      <c r="C16" s="16" t="s">
        <v>57</v>
      </c>
      <c r="D16" s="9">
        <v>4</v>
      </c>
      <c r="E16" s="11">
        <v>190</v>
      </c>
      <c r="F16" s="11">
        <f t="shared" si="0"/>
        <v>760</v>
      </c>
      <c r="G16" s="12">
        <f t="shared" si="4"/>
        <v>231.8</v>
      </c>
      <c r="H16" s="13">
        <f t="shared" si="1"/>
        <v>927.2</v>
      </c>
      <c r="I16" s="9">
        <f t="shared" si="2"/>
        <v>4</v>
      </c>
      <c r="J16" s="13">
        <f t="shared" si="3"/>
        <v>927.2</v>
      </c>
      <c r="K16" s="14"/>
      <c r="L16" s="14"/>
      <c r="M16" s="14"/>
      <c r="N16" s="14"/>
    </row>
    <row r="17" spans="1:14" ht="53.25" customHeight="1">
      <c r="A17" s="9">
        <v>8</v>
      </c>
      <c r="B17" s="10" t="s">
        <v>58</v>
      </c>
      <c r="C17" s="16" t="s">
        <v>59</v>
      </c>
      <c r="D17" s="9">
        <v>8</v>
      </c>
      <c r="E17" s="11">
        <v>183</v>
      </c>
      <c r="F17" s="11">
        <f t="shared" si="0"/>
        <v>1464</v>
      </c>
      <c r="G17" s="12">
        <f t="shared" si="4"/>
        <v>223.26</v>
      </c>
      <c r="H17" s="13">
        <f t="shared" si="1"/>
        <v>1786.08</v>
      </c>
      <c r="I17" s="9">
        <f t="shared" si="2"/>
        <v>8</v>
      </c>
      <c r="J17" s="13">
        <f t="shared" si="3"/>
        <v>1786.08</v>
      </c>
      <c r="K17" s="14"/>
      <c r="L17" s="14"/>
      <c r="M17" s="14"/>
      <c r="N17" s="14"/>
    </row>
    <row r="18" spans="1:14" ht="53.25" customHeight="1">
      <c r="A18" s="9">
        <v>9</v>
      </c>
      <c r="B18" s="10" t="s">
        <v>60</v>
      </c>
      <c r="C18" s="16" t="s">
        <v>59</v>
      </c>
      <c r="D18" s="9">
        <v>4</v>
      </c>
      <c r="E18" s="11">
        <v>144</v>
      </c>
      <c r="F18" s="11">
        <f t="shared" si="0"/>
        <v>576</v>
      </c>
      <c r="G18" s="12">
        <f t="shared" si="4"/>
        <v>175.68</v>
      </c>
      <c r="H18" s="13">
        <f t="shared" si="1"/>
        <v>702.72</v>
      </c>
      <c r="I18" s="9">
        <f t="shared" si="2"/>
        <v>4</v>
      </c>
      <c r="J18" s="13">
        <f t="shared" si="3"/>
        <v>702.72</v>
      </c>
      <c r="K18" s="14"/>
      <c r="L18" s="14"/>
      <c r="M18" s="14"/>
      <c r="N18" s="14"/>
    </row>
    <row r="19" spans="1:14" ht="53.25" customHeight="1">
      <c r="A19" s="9">
        <v>10</v>
      </c>
      <c r="B19" s="10" t="s">
        <v>61</v>
      </c>
      <c r="C19" s="16" t="s">
        <v>62</v>
      </c>
      <c r="D19" s="9">
        <v>2</v>
      </c>
      <c r="E19" s="11">
        <v>660</v>
      </c>
      <c r="F19" s="11">
        <f t="shared" si="0"/>
        <v>1320</v>
      </c>
      <c r="G19" s="12">
        <f t="shared" si="4"/>
        <v>805.2</v>
      </c>
      <c r="H19" s="13">
        <f t="shared" si="1"/>
        <v>1610.4</v>
      </c>
      <c r="I19" s="9">
        <f t="shared" si="2"/>
        <v>2</v>
      </c>
      <c r="J19" s="13">
        <f t="shared" si="3"/>
        <v>1610.4</v>
      </c>
      <c r="K19" s="14"/>
      <c r="L19" s="14"/>
      <c r="M19" s="14"/>
      <c r="N19" s="14"/>
    </row>
    <row r="20" spans="1:14" ht="53.25" customHeight="1">
      <c r="A20" s="9">
        <v>11</v>
      </c>
      <c r="B20" s="10" t="s">
        <v>61</v>
      </c>
      <c r="C20" s="16" t="s">
        <v>63</v>
      </c>
      <c r="D20" s="9">
        <v>2</v>
      </c>
      <c r="E20" s="11">
        <v>440</v>
      </c>
      <c r="F20" s="11">
        <f t="shared" si="0"/>
        <v>880</v>
      </c>
      <c r="G20" s="12">
        <f t="shared" si="4"/>
        <v>536.8</v>
      </c>
      <c r="H20" s="13">
        <f t="shared" si="1"/>
        <v>1073.6</v>
      </c>
      <c r="I20" s="9">
        <f t="shared" si="2"/>
        <v>2</v>
      </c>
      <c r="J20" s="13">
        <f t="shared" si="3"/>
        <v>1073.6</v>
      </c>
      <c r="K20" s="14"/>
      <c r="L20" s="14"/>
      <c r="M20" s="14"/>
      <c r="N20" s="14"/>
    </row>
    <row r="21" spans="1:14" ht="53.25" customHeight="1">
      <c r="A21" s="9">
        <v>12</v>
      </c>
      <c r="B21" s="10" t="s">
        <v>64</v>
      </c>
      <c r="C21" s="16" t="s">
        <v>65</v>
      </c>
      <c r="D21" s="9">
        <v>8</v>
      </c>
      <c r="E21" s="11">
        <v>44</v>
      </c>
      <c r="F21" s="11">
        <f t="shared" si="0"/>
        <v>352</v>
      </c>
      <c r="G21" s="12">
        <f t="shared" si="4"/>
        <v>53.68</v>
      </c>
      <c r="H21" s="13">
        <f t="shared" si="1"/>
        <v>429.44</v>
      </c>
      <c r="I21" s="9">
        <f t="shared" si="2"/>
        <v>8</v>
      </c>
      <c r="J21" s="13">
        <f t="shared" si="3"/>
        <v>429.44</v>
      </c>
      <c r="K21" s="14"/>
      <c r="L21" s="14"/>
      <c r="M21" s="14"/>
      <c r="N21" s="14"/>
    </row>
    <row r="22" spans="1:14" ht="53.25" customHeight="1">
      <c r="A22" s="9">
        <v>13</v>
      </c>
      <c r="B22" s="10" t="s">
        <v>66</v>
      </c>
      <c r="C22" s="16" t="s">
        <v>67</v>
      </c>
      <c r="D22" s="9">
        <v>1</v>
      </c>
      <c r="E22" s="11">
        <v>567</v>
      </c>
      <c r="F22" s="11">
        <f t="shared" si="0"/>
        <v>567</v>
      </c>
      <c r="G22" s="12">
        <f t="shared" si="4"/>
        <v>691.74</v>
      </c>
      <c r="H22" s="13">
        <f t="shared" si="1"/>
        <v>691.74</v>
      </c>
      <c r="I22" s="9">
        <f t="shared" si="2"/>
        <v>1</v>
      </c>
      <c r="J22" s="13">
        <f t="shared" si="3"/>
        <v>691.74</v>
      </c>
      <c r="K22" s="14"/>
      <c r="L22" s="14"/>
      <c r="M22" s="14"/>
      <c r="N22" s="14"/>
    </row>
    <row r="23" spans="1:14" ht="53.25" customHeight="1">
      <c r="A23" s="9">
        <v>14</v>
      </c>
      <c r="B23" s="10" t="s">
        <v>68</v>
      </c>
      <c r="C23" s="16" t="s">
        <v>69</v>
      </c>
      <c r="D23" s="9">
        <v>1</v>
      </c>
      <c r="E23" s="11">
        <v>2413</v>
      </c>
      <c r="F23" s="11">
        <f t="shared" si="0"/>
        <v>2413</v>
      </c>
      <c r="G23" s="12">
        <f t="shared" si="4"/>
        <v>2943.86</v>
      </c>
      <c r="H23" s="13">
        <f t="shared" si="1"/>
        <v>2943.86</v>
      </c>
      <c r="I23" s="9"/>
      <c r="J23" s="13"/>
      <c r="K23" s="9">
        <f>D23*1</f>
        <v>1</v>
      </c>
      <c r="L23" s="13">
        <f>H23*1</f>
        <v>2943.86</v>
      </c>
      <c r="M23" s="14"/>
      <c r="N23" s="14"/>
    </row>
    <row r="24" spans="1:14" ht="53.25" customHeight="1">
      <c r="A24" s="9">
        <v>15</v>
      </c>
      <c r="B24" s="10" t="s">
        <v>70</v>
      </c>
      <c r="C24" s="16" t="s">
        <v>71</v>
      </c>
      <c r="D24" s="9">
        <v>2</v>
      </c>
      <c r="E24" s="11">
        <v>688</v>
      </c>
      <c r="F24" s="11">
        <f t="shared" si="0"/>
        <v>1376</v>
      </c>
      <c r="G24" s="12">
        <f t="shared" si="4"/>
        <v>839.36</v>
      </c>
      <c r="H24" s="13">
        <f t="shared" si="1"/>
        <v>1678.72</v>
      </c>
      <c r="I24" s="9"/>
      <c r="J24" s="13"/>
      <c r="K24" s="9">
        <f aca="true" t="shared" si="5" ref="K24:K32">D24*1</f>
        <v>2</v>
      </c>
      <c r="L24" s="13">
        <f aca="true" t="shared" si="6" ref="L24:L32">H24*1</f>
        <v>1678.72</v>
      </c>
      <c r="M24" s="14"/>
      <c r="N24" s="14"/>
    </row>
    <row r="25" spans="1:14" ht="53.25" customHeight="1">
      <c r="A25" s="9">
        <v>16</v>
      </c>
      <c r="B25" s="10" t="s">
        <v>72</v>
      </c>
      <c r="C25" s="16" t="s">
        <v>71</v>
      </c>
      <c r="D25" s="9">
        <v>1</v>
      </c>
      <c r="E25" s="11">
        <v>626</v>
      </c>
      <c r="F25" s="11">
        <f t="shared" si="0"/>
        <v>626</v>
      </c>
      <c r="G25" s="12">
        <f t="shared" si="4"/>
        <v>763.72</v>
      </c>
      <c r="H25" s="13">
        <f t="shared" si="1"/>
        <v>763.72</v>
      </c>
      <c r="I25" s="9"/>
      <c r="J25" s="13"/>
      <c r="K25" s="9">
        <f t="shared" si="5"/>
        <v>1</v>
      </c>
      <c r="L25" s="13">
        <f t="shared" si="6"/>
        <v>763.72</v>
      </c>
      <c r="M25" s="14"/>
      <c r="N25" s="14"/>
    </row>
    <row r="26" spans="1:14" ht="53.25" customHeight="1">
      <c r="A26" s="9">
        <v>17</v>
      </c>
      <c r="B26" s="10" t="s">
        <v>73</v>
      </c>
      <c r="C26" s="16" t="s">
        <v>74</v>
      </c>
      <c r="D26" s="9">
        <v>1</v>
      </c>
      <c r="E26" s="11">
        <v>3506</v>
      </c>
      <c r="F26" s="11">
        <f t="shared" si="0"/>
        <v>3506</v>
      </c>
      <c r="G26" s="12">
        <f t="shared" si="4"/>
        <v>4277.32</v>
      </c>
      <c r="H26" s="13">
        <f t="shared" si="1"/>
        <v>4277.32</v>
      </c>
      <c r="I26" s="9"/>
      <c r="J26" s="13"/>
      <c r="K26" s="9">
        <f t="shared" si="5"/>
        <v>1</v>
      </c>
      <c r="L26" s="13">
        <f t="shared" si="6"/>
        <v>4277.32</v>
      </c>
      <c r="M26" s="14"/>
      <c r="N26" s="14"/>
    </row>
    <row r="27" spans="1:14" ht="53.25" customHeight="1">
      <c r="A27" s="9">
        <v>18</v>
      </c>
      <c r="B27" s="10" t="s">
        <v>75</v>
      </c>
      <c r="C27" s="16" t="s">
        <v>76</v>
      </c>
      <c r="D27" s="9">
        <v>1</v>
      </c>
      <c r="E27" s="11">
        <v>1913</v>
      </c>
      <c r="F27" s="11">
        <f t="shared" si="0"/>
        <v>1913</v>
      </c>
      <c r="G27" s="12">
        <f t="shared" si="4"/>
        <v>2333.86</v>
      </c>
      <c r="H27" s="13">
        <f t="shared" si="1"/>
        <v>2333.86</v>
      </c>
      <c r="I27" s="9"/>
      <c r="J27" s="13"/>
      <c r="K27" s="9">
        <f t="shared" si="5"/>
        <v>1</v>
      </c>
      <c r="L27" s="13">
        <f t="shared" si="6"/>
        <v>2333.86</v>
      </c>
      <c r="M27" s="14"/>
      <c r="N27" s="14"/>
    </row>
    <row r="28" spans="1:14" ht="53.25" customHeight="1">
      <c r="A28" s="9">
        <v>19</v>
      </c>
      <c r="B28" s="10" t="s">
        <v>77</v>
      </c>
      <c r="C28" s="16" t="s">
        <v>78</v>
      </c>
      <c r="D28" s="9">
        <v>1</v>
      </c>
      <c r="E28" s="11">
        <v>551</v>
      </c>
      <c r="F28" s="11">
        <f t="shared" si="0"/>
        <v>551</v>
      </c>
      <c r="G28" s="12">
        <f t="shared" si="4"/>
        <v>672.22</v>
      </c>
      <c r="H28" s="13">
        <f t="shared" si="1"/>
        <v>672.22</v>
      </c>
      <c r="I28" s="9"/>
      <c r="J28" s="13"/>
      <c r="K28" s="9">
        <f t="shared" si="5"/>
        <v>1</v>
      </c>
      <c r="L28" s="13">
        <f t="shared" si="6"/>
        <v>672.22</v>
      </c>
      <c r="M28" s="14"/>
      <c r="N28" s="14"/>
    </row>
    <row r="29" spans="1:14" ht="53.25" customHeight="1">
      <c r="A29" s="9">
        <v>20</v>
      </c>
      <c r="B29" s="10" t="s">
        <v>79</v>
      </c>
      <c r="C29" s="16" t="s">
        <v>80</v>
      </c>
      <c r="D29" s="9">
        <v>1</v>
      </c>
      <c r="E29" s="11">
        <v>1088</v>
      </c>
      <c r="F29" s="11">
        <f t="shared" si="0"/>
        <v>1088</v>
      </c>
      <c r="G29" s="12">
        <f t="shared" si="4"/>
        <v>1327.3600000000001</v>
      </c>
      <c r="H29" s="13">
        <f t="shared" si="1"/>
        <v>1327.3600000000001</v>
      </c>
      <c r="I29" s="9"/>
      <c r="J29" s="13"/>
      <c r="K29" s="9">
        <f t="shared" si="5"/>
        <v>1</v>
      </c>
      <c r="L29" s="13">
        <f t="shared" si="6"/>
        <v>1327.3600000000001</v>
      </c>
      <c r="M29" s="14"/>
      <c r="N29" s="14"/>
    </row>
    <row r="30" spans="1:14" ht="53.25" customHeight="1">
      <c r="A30" s="9">
        <v>21</v>
      </c>
      <c r="B30" s="10" t="s">
        <v>81</v>
      </c>
      <c r="C30" s="16" t="s">
        <v>82</v>
      </c>
      <c r="D30" s="9">
        <v>1</v>
      </c>
      <c r="E30" s="11">
        <v>5600</v>
      </c>
      <c r="F30" s="11">
        <f t="shared" si="0"/>
        <v>5600</v>
      </c>
      <c r="G30" s="12">
        <f t="shared" si="4"/>
        <v>6832</v>
      </c>
      <c r="H30" s="13">
        <f t="shared" si="1"/>
        <v>6832</v>
      </c>
      <c r="I30" s="9"/>
      <c r="J30" s="13"/>
      <c r="K30" s="9">
        <f t="shared" si="5"/>
        <v>1</v>
      </c>
      <c r="L30" s="13">
        <f t="shared" si="6"/>
        <v>6832</v>
      </c>
      <c r="M30" s="14"/>
      <c r="N30" s="14"/>
    </row>
    <row r="31" spans="1:14" ht="53.25" customHeight="1">
      <c r="A31" s="9">
        <v>22</v>
      </c>
      <c r="B31" s="10" t="s">
        <v>70</v>
      </c>
      <c r="C31" s="16" t="s">
        <v>83</v>
      </c>
      <c r="D31" s="9">
        <v>2</v>
      </c>
      <c r="E31" s="11">
        <v>561</v>
      </c>
      <c r="F31" s="11">
        <f t="shared" si="0"/>
        <v>1122</v>
      </c>
      <c r="G31" s="12">
        <f t="shared" si="4"/>
        <v>684.42</v>
      </c>
      <c r="H31" s="13">
        <f t="shared" si="1"/>
        <v>1368.84</v>
      </c>
      <c r="I31" s="9"/>
      <c r="J31" s="13"/>
      <c r="K31" s="9">
        <f t="shared" si="5"/>
        <v>2</v>
      </c>
      <c r="L31" s="13">
        <f t="shared" si="6"/>
        <v>1368.84</v>
      </c>
      <c r="M31" s="14"/>
      <c r="N31" s="14"/>
    </row>
    <row r="32" spans="1:14" ht="53.25" customHeight="1">
      <c r="A32" s="9">
        <v>23</v>
      </c>
      <c r="B32" s="10" t="s">
        <v>84</v>
      </c>
      <c r="C32" s="16" t="s">
        <v>85</v>
      </c>
      <c r="D32" s="9">
        <v>1</v>
      </c>
      <c r="E32" s="11">
        <v>2698</v>
      </c>
      <c r="F32" s="11">
        <f t="shared" si="0"/>
        <v>2698</v>
      </c>
      <c r="G32" s="12">
        <f t="shared" si="4"/>
        <v>3291.56</v>
      </c>
      <c r="H32" s="13">
        <f t="shared" si="1"/>
        <v>3291.56</v>
      </c>
      <c r="I32" s="9"/>
      <c r="J32" s="13"/>
      <c r="K32" s="9">
        <f t="shared" si="5"/>
        <v>1</v>
      </c>
      <c r="L32" s="13">
        <f t="shared" si="6"/>
        <v>3291.56</v>
      </c>
      <c r="M32" s="14"/>
      <c r="N32" s="14"/>
    </row>
    <row r="33" spans="1:14" ht="53.25" customHeight="1">
      <c r="A33" s="9">
        <v>24</v>
      </c>
      <c r="B33" s="10" t="s">
        <v>86</v>
      </c>
      <c r="C33" s="16" t="s">
        <v>69</v>
      </c>
      <c r="D33" s="9">
        <v>2</v>
      </c>
      <c r="E33" s="11">
        <v>2413</v>
      </c>
      <c r="F33" s="11">
        <f t="shared" si="0"/>
        <v>4826</v>
      </c>
      <c r="G33" s="12">
        <f t="shared" si="4"/>
        <v>2943.86</v>
      </c>
      <c r="H33" s="13">
        <f t="shared" si="1"/>
        <v>5887.72</v>
      </c>
      <c r="I33" s="9"/>
      <c r="J33" s="13"/>
      <c r="K33" s="9"/>
      <c r="L33" s="13"/>
      <c r="M33" s="9">
        <f>D33*1</f>
        <v>2</v>
      </c>
      <c r="N33" s="17">
        <f>H33*1</f>
        <v>5887.72</v>
      </c>
    </row>
    <row r="34" spans="1:14" ht="53.25" customHeight="1">
      <c r="A34" s="9">
        <v>25</v>
      </c>
      <c r="B34" s="10" t="s">
        <v>70</v>
      </c>
      <c r="C34" s="16" t="s">
        <v>87</v>
      </c>
      <c r="D34" s="9">
        <v>3</v>
      </c>
      <c r="E34" s="11">
        <v>633</v>
      </c>
      <c r="F34" s="11">
        <f t="shared" si="0"/>
        <v>1899</v>
      </c>
      <c r="G34" s="12">
        <f t="shared" si="4"/>
        <v>772.26</v>
      </c>
      <c r="H34" s="13">
        <f t="shared" si="1"/>
        <v>2316.7799999999997</v>
      </c>
      <c r="I34" s="9"/>
      <c r="J34" s="13"/>
      <c r="K34" s="9"/>
      <c r="L34" s="13"/>
      <c r="M34" s="9">
        <f aca="true" t="shared" si="7" ref="M34:M47">D34*1</f>
        <v>3</v>
      </c>
      <c r="N34" s="17">
        <f aca="true" t="shared" si="8" ref="N34:N47">H34*1</f>
        <v>2316.7799999999997</v>
      </c>
    </row>
    <row r="35" spans="1:14" ht="53.25" customHeight="1">
      <c r="A35" s="9">
        <v>26</v>
      </c>
      <c r="B35" s="10" t="s">
        <v>72</v>
      </c>
      <c r="C35" s="16" t="s">
        <v>88</v>
      </c>
      <c r="D35" s="9">
        <v>2</v>
      </c>
      <c r="E35" s="11">
        <v>561</v>
      </c>
      <c r="F35" s="11">
        <f t="shared" si="0"/>
        <v>1122</v>
      </c>
      <c r="G35" s="12">
        <f t="shared" si="4"/>
        <v>684.42</v>
      </c>
      <c r="H35" s="13">
        <f t="shared" si="1"/>
        <v>1368.84</v>
      </c>
      <c r="I35" s="9"/>
      <c r="J35" s="13"/>
      <c r="K35" s="9"/>
      <c r="L35" s="13"/>
      <c r="M35" s="9">
        <f t="shared" si="7"/>
        <v>2</v>
      </c>
      <c r="N35" s="17">
        <f t="shared" si="8"/>
        <v>1368.84</v>
      </c>
    </row>
    <row r="36" spans="1:14" ht="53.25" customHeight="1">
      <c r="A36" s="9">
        <v>27</v>
      </c>
      <c r="B36" s="10" t="s">
        <v>75</v>
      </c>
      <c r="C36" s="16" t="s">
        <v>89</v>
      </c>
      <c r="D36" s="9">
        <v>1</v>
      </c>
      <c r="E36" s="11">
        <v>1648</v>
      </c>
      <c r="F36" s="11">
        <f t="shared" si="0"/>
        <v>1648</v>
      </c>
      <c r="G36" s="12">
        <f t="shared" si="4"/>
        <v>2010.56</v>
      </c>
      <c r="H36" s="13">
        <f t="shared" si="1"/>
        <v>2010.56</v>
      </c>
      <c r="I36" s="9"/>
      <c r="J36" s="13"/>
      <c r="K36" s="9"/>
      <c r="L36" s="13"/>
      <c r="M36" s="9">
        <f t="shared" si="7"/>
        <v>1</v>
      </c>
      <c r="N36" s="17">
        <f t="shared" si="8"/>
        <v>2010.56</v>
      </c>
    </row>
    <row r="37" spans="1:14" ht="53.25" customHeight="1">
      <c r="A37" s="9">
        <v>28</v>
      </c>
      <c r="B37" s="10" t="s">
        <v>84</v>
      </c>
      <c r="C37" s="16" t="s">
        <v>90</v>
      </c>
      <c r="D37" s="9">
        <v>1</v>
      </c>
      <c r="E37" s="11">
        <v>1686</v>
      </c>
      <c r="F37" s="11">
        <f t="shared" si="0"/>
        <v>1686</v>
      </c>
      <c r="G37" s="12">
        <f t="shared" si="4"/>
        <v>2056.92</v>
      </c>
      <c r="H37" s="13">
        <f t="shared" si="1"/>
        <v>2056.92</v>
      </c>
      <c r="I37" s="9"/>
      <c r="J37" s="13"/>
      <c r="K37" s="9"/>
      <c r="L37" s="13"/>
      <c r="M37" s="9">
        <f t="shared" si="7"/>
        <v>1</v>
      </c>
      <c r="N37" s="17">
        <f t="shared" si="8"/>
        <v>2056.92</v>
      </c>
    </row>
    <row r="38" spans="1:14" ht="53.25" customHeight="1">
      <c r="A38" s="9">
        <v>29</v>
      </c>
      <c r="B38" s="10" t="s">
        <v>91</v>
      </c>
      <c r="C38" s="16" t="s">
        <v>90</v>
      </c>
      <c r="D38" s="9">
        <v>1</v>
      </c>
      <c r="E38" s="11">
        <v>1720</v>
      </c>
      <c r="F38" s="11">
        <f t="shared" si="0"/>
        <v>1720</v>
      </c>
      <c r="G38" s="12">
        <f t="shared" si="4"/>
        <v>2098.4</v>
      </c>
      <c r="H38" s="13">
        <f t="shared" si="1"/>
        <v>2098.4</v>
      </c>
      <c r="I38" s="9"/>
      <c r="J38" s="13"/>
      <c r="K38" s="9"/>
      <c r="L38" s="13"/>
      <c r="M38" s="9">
        <f t="shared" si="7"/>
        <v>1</v>
      </c>
      <c r="N38" s="17">
        <f t="shared" si="8"/>
        <v>2098.4</v>
      </c>
    </row>
    <row r="39" spans="1:14" ht="53.25" customHeight="1">
      <c r="A39" s="9">
        <v>30</v>
      </c>
      <c r="B39" s="10" t="s">
        <v>79</v>
      </c>
      <c r="C39" s="16" t="s">
        <v>80</v>
      </c>
      <c r="D39" s="9">
        <v>1</v>
      </c>
      <c r="E39" s="11">
        <v>1088</v>
      </c>
      <c r="F39" s="11">
        <f t="shared" si="0"/>
        <v>1088</v>
      </c>
      <c r="G39" s="12">
        <f t="shared" si="4"/>
        <v>1327.3600000000001</v>
      </c>
      <c r="H39" s="13">
        <f t="shared" si="1"/>
        <v>1327.3600000000001</v>
      </c>
      <c r="I39" s="9"/>
      <c r="J39" s="13"/>
      <c r="K39" s="9"/>
      <c r="L39" s="13"/>
      <c r="M39" s="9">
        <f t="shared" si="7"/>
        <v>1</v>
      </c>
      <c r="N39" s="17">
        <f t="shared" si="8"/>
        <v>1327.3600000000001</v>
      </c>
    </row>
    <row r="40" spans="1:14" ht="53.25" customHeight="1">
      <c r="A40" s="9">
        <v>31</v>
      </c>
      <c r="B40" s="10" t="s">
        <v>77</v>
      </c>
      <c r="C40" s="16" t="s">
        <v>92</v>
      </c>
      <c r="D40" s="9">
        <v>1</v>
      </c>
      <c r="E40" s="11">
        <v>740</v>
      </c>
      <c r="F40" s="11">
        <f t="shared" si="0"/>
        <v>740</v>
      </c>
      <c r="G40" s="12">
        <f t="shared" si="4"/>
        <v>902.8</v>
      </c>
      <c r="H40" s="13">
        <f t="shared" si="1"/>
        <v>902.8</v>
      </c>
      <c r="I40" s="9"/>
      <c r="J40" s="13"/>
      <c r="K40" s="9"/>
      <c r="L40" s="13"/>
      <c r="M40" s="9">
        <f t="shared" si="7"/>
        <v>1</v>
      </c>
      <c r="N40" s="17">
        <f t="shared" si="8"/>
        <v>902.8</v>
      </c>
    </row>
    <row r="41" spans="1:14" ht="53.25" customHeight="1">
      <c r="A41" s="9">
        <v>32</v>
      </c>
      <c r="B41" s="10" t="s">
        <v>93</v>
      </c>
      <c r="C41" s="16" t="s">
        <v>94</v>
      </c>
      <c r="D41" s="9">
        <v>2</v>
      </c>
      <c r="E41" s="11">
        <v>1700</v>
      </c>
      <c r="F41" s="11">
        <f t="shared" si="0"/>
        <v>3400</v>
      </c>
      <c r="G41" s="12">
        <f t="shared" si="4"/>
        <v>2074</v>
      </c>
      <c r="H41" s="13">
        <f t="shared" si="1"/>
        <v>4148</v>
      </c>
      <c r="I41" s="9"/>
      <c r="J41" s="13"/>
      <c r="K41" s="9"/>
      <c r="L41" s="13"/>
      <c r="M41" s="9">
        <f t="shared" si="7"/>
        <v>2</v>
      </c>
      <c r="N41" s="17">
        <f t="shared" si="8"/>
        <v>4148</v>
      </c>
    </row>
    <row r="42" spans="1:14" ht="53.25" customHeight="1">
      <c r="A42" s="9">
        <v>33</v>
      </c>
      <c r="B42" s="10" t="s">
        <v>70</v>
      </c>
      <c r="C42" s="16" t="s">
        <v>95</v>
      </c>
      <c r="D42" s="9">
        <v>2</v>
      </c>
      <c r="E42" s="11">
        <v>655</v>
      </c>
      <c r="F42" s="11">
        <f t="shared" si="0"/>
        <v>1310</v>
      </c>
      <c r="G42" s="12">
        <f t="shared" si="4"/>
        <v>799.1</v>
      </c>
      <c r="H42" s="13">
        <f t="shared" si="1"/>
        <v>1598.2</v>
      </c>
      <c r="I42" s="9"/>
      <c r="J42" s="13"/>
      <c r="K42" s="9"/>
      <c r="L42" s="13"/>
      <c r="M42" s="9">
        <f t="shared" si="7"/>
        <v>2</v>
      </c>
      <c r="N42" s="17">
        <f t="shared" si="8"/>
        <v>1598.2</v>
      </c>
    </row>
    <row r="43" spans="1:14" ht="53.25" customHeight="1">
      <c r="A43" s="9">
        <v>34</v>
      </c>
      <c r="B43" s="10" t="s">
        <v>77</v>
      </c>
      <c r="C43" s="16" t="s">
        <v>96</v>
      </c>
      <c r="D43" s="9">
        <v>1</v>
      </c>
      <c r="E43" s="11">
        <v>529</v>
      </c>
      <c r="F43" s="11">
        <f>D43*E43</f>
        <v>529</v>
      </c>
      <c r="G43" s="12">
        <f t="shared" si="4"/>
        <v>645.38</v>
      </c>
      <c r="H43" s="13">
        <f>D43*G43</f>
        <v>645.38</v>
      </c>
      <c r="I43" s="9"/>
      <c r="J43" s="13"/>
      <c r="K43" s="9"/>
      <c r="L43" s="13"/>
      <c r="M43" s="9">
        <f t="shared" si="7"/>
        <v>1</v>
      </c>
      <c r="N43" s="17">
        <f t="shared" si="8"/>
        <v>645.38</v>
      </c>
    </row>
    <row r="44" spans="1:14" ht="53.25" customHeight="1">
      <c r="A44" s="9">
        <v>35</v>
      </c>
      <c r="B44" s="10" t="s">
        <v>73</v>
      </c>
      <c r="C44" s="16" t="s">
        <v>97</v>
      </c>
      <c r="D44" s="9">
        <v>1</v>
      </c>
      <c r="E44" s="11">
        <v>3205</v>
      </c>
      <c r="F44" s="11">
        <f>D44*E44</f>
        <v>3205</v>
      </c>
      <c r="G44" s="12">
        <f t="shared" si="4"/>
        <v>3910.1</v>
      </c>
      <c r="H44" s="13">
        <f>D44*G44</f>
        <v>3910.1</v>
      </c>
      <c r="I44" s="9"/>
      <c r="J44" s="13"/>
      <c r="K44" s="9"/>
      <c r="L44" s="13"/>
      <c r="M44" s="9">
        <f t="shared" si="7"/>
        <v>1</v>
      </c>
      <c r="N44" s="17">
        <f t="shared" si="8"/>
        <v>3910.1</v>
      </c>
    </row>
    <row r="45" spans="1:14" ht="53.25" customHeight="1">
      <c r="A45" s="9">
        <v>36</v>
      </c>
      <c r="B45" s="10" t="s">
        <v>75</v>
      </c>
      <c r="C45" s="16" t="s">
        <v>89</v>
      </c>
      <c r="D45" s="9">
        <v>1</v>
      </c>
      <c r="E45" s="11">
        <v>1648</v>
      </c>
      <c r="F45" s="11">
        <f>D45*E45</f>
        <v>1648</v>
      </c>
      <c r="G45" s="12">
        <f t="shared" si="4"/>
        <v>2010.56</v>
      </c>
      <c r="H45" s="13">
        <f>D45*G45</f>
        <v>2010.56</v>
      </c>
      <c r="I45" s="9"/>
      <c r="J45" s="13"/>
      <c r="K45" s="9"/>
      <c r="L45" s="13"/>
      <c r="M45" s="9">
        <f t="shared" si="7"/>
        <v>1</v>
      </c>
      <c r="N45" s="17">
        <f t="shared" si="8"/>
        <v>2010.56</v>
      </c>
    </row>
    <row r="46" spans="1:14" ht="53.25" customHeight="1">
      <c r="A46" s="9">
        <v>37</v>
      </c>
      <c r="B46" s="10" t="s">
        <v>81</v>
      </c>
      <c r="C46" s="16" t="s">
        <v>82</v>
      </c>
      <c r="D46" s="9">
        <v>1</v>
      </c>
      <c r="E46" s="11">
        <v>5600</v>
      </c>
      <c r="F46" s="11">
        <f>D46*E46</f>
        <v>5600</v>
      </c>
      <c r="G46" s="12">
        <f t="shared" si="4"/>
        <v>6832</v>
      </c>
      <c r="H46" s="13">
        <f>D46*G46</f>
        <v>6832</v>
      </c>
      <c r="I46" s="9"/>
      <c r="J46" s="13"/>
      <c r="K46" s="9"/>
      <c r="L46" s="13"/>
      <c r="M46" s="9">
        <f t="shared" si="7"/>
        <v>1</v>
      </c>
      <c r="N46" s="17">
        <f t="shared" si="8"/>
        <v>6832</v>
      </c>
    </row>
    <row r="47" spans="1:14" ht="53.25" customHeight="1">
      <c r="A47" s="9">
        <v>38</v>
      </c>
      <c r="B47" s="10" t="s">
        <v>79</v>
      </c>
      <c r="C47" s="16" t="s">
        <v>80</v>
      </c>
      <c r="D47" s="9">
        <v>1</v>
      </c>
      <c r="E47" s="11">
        <v>1088</v>
      </c>
      <c r="F47" s="11">
        <f>D47*E47</f>
        <v>1088</v>
      </c>
      <c r="G47" s="12">
        <f t="shared" si="4"/>
        <v>1327.3600000000001</v>
      </c>
      <c r="H47" s="13">
        <f>D47*G47</f>
        <v>1327.3600000000001</v>
      </c>
      <c r="I47" s="9"/>
      <c r="J47" s="13"/>
      <c r="K47" s="9"/>
      <c r="L47" s="13"/>
      <c r="M47" s="9">
        <f t="shared" si="7"/>
        <v>1</v>
      </c>
      <c r="N47" s="17">
        <f t="shared" si="8"/>
        <v>1327.3600000000001</v>
      </c>
    </row>
    <row r="48" spans="1:14" ht="78" customHeight="1">
      <c r="A48" s="43" t="s">
        <v>6</v>
      </c>
      <c r="B48" s="43"/>
      <c r="C48" s="43"/>
      <c r="D48" s="43"/>
      <c r="E48" s="5"/>
      <c r="F48" s="6">
        <f>SUM(F11:F47)</f>
        <v>70957</v>
      </c>
      <c r="G48" s="3"/>
      <c r="H48" s="3">
        <f>SUM(H11:H47)</f>
        <v>86567.54</v>
      </c>
      <c r="I48" s="4"/>
      <c r="J48" s="3">
        <f>SUM(J11:J47)</f>
        <v>22637.100000000002</v>
      </c>
      <c r="K48" s="3"/>
      <c r="L48" s="3">
        <f>SUM(L11:L47)</f>
        <v>25489.46</v>
      </c>
      <c r="M48" s="3"/>
      <c r="N48" s="3">
        <f>SUM(N11:N47)</f>
        <v>38440.979999999996</v>
      </c>
    </row>
  </sheetData>
  <mergeCells count="14">
    <mergeCell ref="I8:J8"/>
    <mergeCell ref="K8:L8"/>
    <mergeCell ref="F8:F9"/>
    <mergeCell ref="E8:E9"/>
    <mergeCell ref="M8:N8"/>
    <mergeCell ref="I7:N7"/>
    <mergeCell ref="C7:C9"/>
    <mergeCell ref="A48:D48"/>
    <mergeCell ref="A7:A9"/>
    <mergeCell ref="B7:B9"/>
    <mergeCell ref="D7:H7"/>
    <mergeCell ref="D8:D9"/>
    <mergeCell ref="G8:G9"/>
    <mergeCell ref="H8:H9"/>
  </mergeCells>
  <printOptions/>
  <pageMargins left="0.75" right="0.75" top="1" bottom="1" header="0.5" footer="0.5"/>
  <pageSetup fitToHeight="5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M9" sqref="M9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8">
      <c r="G1" s="8" t="s">
        <v>340</v>
      </c>
    </row>
    <row r="3" ht="20.25">
      <c r="A3" s="2" t="s">
        <v>98</v>
      </c>
    </row>
    <row r="4" ht="20.25">
      <c r="A4" s="2" t="s">
        <v>99</v>
      </c>
    </row>
    <row r="5" ht="20.25">
      <c r="H5" s="2" t="s">
        <v>101</v>
      </c>
    </row>
    <row r="7" spans="1:13" ht="27.75" customHeight="1">
      <c r="A7" s="44" t="s">
        <v>0</v>
      </c>
      <c r="B7" s="44" t="s">
        <v>1</v>
      </c>
      <c r="C7" s="38" t="s">
        <v>100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2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38" t="s">
        <v>39</v>
      </c>
      <c r="I8" s="39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53.25" customHeight="1">
      <c r="A11" s="9">
        <v>1</v>
      </c>
      <c r="B11" s="10" t="s">
        <v>102</v>
      </c>
      <c r="C11" s="9">
        <v>1</v>
      </c>
      <c r="D11" s="11">
        <v>26581</v>
      </c>
      <c r="E11" s="11">
        <f aca="true" t="shared" si="0" ref="E11:E19">C11*D11</f>
        <v>26581</v>
      </c>
      <c r="F11" s="12">
        <f>D11*7%+D11</f>
        <v>28441.67</v>
      </c>
      <c r="G11" s="13">
        <f aca="true" t="shared" si="1" ref="G11:G19">C11*F11</f>
        <v>28441.67</v>
      </c>
      <c r="H11" s="9">
        <f aca="true" t="shared" si="2" ref="H11:H19">C11*1</f>
        <v>1</v>
      </c>
      <c r="I11" s="13">
        <f aca="true" t="shared" si="3" ref="I11:I19">G11*1</f>
        <v>28441.67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103</v>
      </c>
      <c r="C12" s="9">
        <v>1</v>
      </c>
      <c r="D12" s="11">
        <v>2094</v>
      </c>
      <c r="E12" s="11">
        <f t="shared" si="0"/>
        <v>2094</v>
      </c>
      <c r="F12" s="12">
        <f aca="true" t="shared" si="4" ref="F12:F19">D12*22%+D12</f>
        <v>2554.68</v>
      </c>
      <c r="G12" s="13">
        <f t="shared" si="1"/>
        <v>2554.68</v>
      </c>
      <c r="H12" s="9">
        <f t="shared" si="2"/>
        <v>1</v>
      </c>
      <c r="I12" s="13">
        <f t="shared" si="3"/>
        <v>2554.68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104</v>
      </c>
      <c r="C13" s="9">
        <v>1</v>
      </c>
      <c r="D13" s="11">
        <v>1000</v>
      </c>
      <c r="E13" s="11">
        <f t="shared" si="0"/>
        <v>1000</v>
      </c>
      <c r="F13" s="12">
        <f t="shared" si="4"/>
        <v>1220</v>
      </c>
      <c r="G13" s="13">
        <f t="shared" si="1"/>
        <v>1220</v>
      </c>
      <c r="H13" s="9">
        <f t="shared" si="2"/>
        <v>1</v>
      </c>
      <c r="I13" s="13">
        <f t="shared" si="3"/>
        <v>1220</v>
      </c>
      <c r="J13" s="14"/>
      <c r="K13" s="14"/>
      <c r="L13" s="14"/>
      <c r="M13" s="14"/>
    </row>
    <row r="14" spans="1:13" ht="53.25" customHeight="1">
      <c r="A14" s="9">
        <v>5</v>
      </c>
      <c r="B14" s="10" t="s">
        <v>105</v>
      </c>
      <c r="C14" s="9">
        <v>5</v>
      </c>
      <c r="D14" s="11">
        <v>150</v>
      </c>
      <c r="E14" s="11">
        <f t="shared" si="0"/>
        <v>750</v>
      </c>
      <c r="F14" s="12">
        <f t="shared" si="4"/>
        <v>183</v>
      </c>
      <c r="G14" s="13">
        <f t="shared" si="1"/>
        <v>915</v>
      </c>
      <c r="H14" s="9">
        <f t="shared" si="2"/>
        <v>5</v>
      </c>
      <c r="I14" s="13">
        <f t="shared" si="3"/>
        <v>915</v>
      </c>
      <c r="J14" s="14"/>
      <c r="K14" s="14"/>
      <c r="L14" s="14"/>
      <c r="M14" s="14"/>
    </row>
    <row r="15" spans="1:13" ht="53.25" customHeight="1">
      <c r="A15" s="9">
        <v>6</v>
      </c>
      <c r="B15" s="10" t="s">
        <v>106</v>
      </c>
      <c r="C15" s="9">
        <v>5</v>
      </c>
      <c r="D15" s="11">
        <v>30</v>
      </c>
      <c r="E15" s="11">
        <f t="shared" si="0"/>
        <v>150</v>
      </c>
      <c r="F15" s="12">
        <f t="shared" si="4"/>
        <v>36.6</v>
      </c>
      <c r="G15" s="13">
        <f t="shared" si="1"/>
        <v>183</v>
      </c>
      <c r="H15" s="9">
        <f t="shared" si="2"/>
        <v>5</v>
      </c>
      <c r="I15" s="13">
        <f t="shared" si="3"/>
        <v>183</v>
      </c>
      <c r="J15" s="14"/>
      <c r="K15" s="14"/>
      <c r="L15" s="14"/>
      <c r="M15" s="14"/>
    </row>
    <row r="16" spans="1:13" ht="53.25" customHeight="1">
      <c r="A16" s="9">
        <v>7</v>
      </c>
      <c r="B16" s="10" t="s">
        <v>107</v>
      </c>
      <c r="C16" s="9">
        <v>5</v>
      </c>
      <c r="D16" s="11">
        <v>10</v>
      </c>
      <c r="E16" s="11">
        <f t="shared" si="0"/>
        <v>50</v>
      </c>
      <c r="F16" s="12">
        <f t="shared" si="4"/>
        <v>12.2</v>
      </c>
      <c r="G16" s="13">
        <f t="shared" si="1"/>
        <v>61</v>
      </c>
      <c r="H16" s="9">
        <f t="shared" si="2"/>
        <v>5</v>
      </c>
      <c r="I16" s="13">
        <f t="shared" si="3"/>
        <v>61</v>
      </c>
      <c r="J16" s="14"/>
      <c r="K16" s="14"/>
      <c r="L16" s="14"/>
      <c r="M16" s="14"/>
    </row>
    <row r="17" spans="1:13" ht="53.25" customHeight="1">
      <c r="A17" s="9">
        <v>8</v>
      </c>
      <c r="B17" s="10" t="s">
        <v>108</v>
      </c>
      <c r="C17" s="9">
        <v>1</v>
      </c>
      <c r="D17" s="11">
        <v>810</v>
      </c>
      <c r="E17" s="11">
        <f t="shared" si="0"/>
        <v>810</v>
      </c>
      <c r="F17" s="12">
        <f t="shared" si="4"/>
        <v>988.2</v>
      </c>
      <c r="G17" s="13">
        <f t="shared" si="1"/>
        <v>988.2</v>
      </c>
      <c r="H17" s="9">
        <f t="shared" si="2"/>
        <v>1</v>
      </c>
      <c r="I17" s="13">
        <f t="shared" si="3"/>
        <v>988.2</v>
      </c>
      <c r="J17" s="14"/>
      <c r="K17" s="14"/>
      <c r="L17" s="14"/>
      <c r="M17" s="14"/>
    </row>
    <row r="18" spans="1:13" ht="53.25" customHeight="1">
      <c r="A18" s="9">
        <v>9</v>
      </c>
      <c r="B18" s="10" t="s">
        <v>109</v>
      </c>
      <c r="C18" s="9">
        <v>1</v>
      </c>
      <c r="D18" s="11">
        <v>468</v>
      </c>
      <c r="E18" s="11">
        <f t="shared" si="0"/>
        <v>468</v>
      </c>
      <c r="F18" s="12">
        <f>D18</f>
        <v>468</v>
      </c>
      <c r="G18" s="13">
        <f t="shared" si="1"/>
        <v>468</v>
      </c>
      <c r="H18" s="9">
        <f t="shared" si="2"/>
        <v>1</v>
      </c>
      <c r="I18" s="13">
        <f t="shared" si="3"/>
        <v>468</v>
      </c>
      <c r="J18" s="14"/>
      <c r="K18" s="14"/>
      <c r="L18" s="14"/>
      <c r="M18" s="14"/>
    </row>
    <row r="19" spans="1:13" ht="53.25" customHeight="1">
      <c r="A19" s="9">
        <v>10</v>
      </c>
      <c r="B19" s="10" t="s">
        <v>110</v>
      </c>
      <c r="C19" s="9">
        <v>1</v>
      </c>
      <c r="D19" s="11">
        <v>950</v>
      </c>
      <c r="E19" s="11">
        <f t="shared" si="0"/>
        <v>950</v>
      </c>
      <c r="F19" s="12">
        <f t="shared" si="4"/>
        <v>1159</v>
      </c>
      <c r="G19" s="13">
        <f t="shared" si="1"/>
        <v>1159</v>
      </c>
      <c r="H19" s="9">
        <f t="shared" si="2"/>
        <v>1</v>
      </c>
      <c r="I19" s="13">
        <f t="shared" si="3"/>
        <v>1159</v>
      </c>
      <c r="J19" s="14"/>
      <c r="K19" s="14"/>
      <c r="L19" s="14"/>
      <c r="M19" s="14"/>
    </row>
    <row r="20" spans="1:13" ht="78" customHeight="1">
      <c r="A20" s="43" t="s">
        <v>6</v>
      </c>
      <c r="B20" s="43"/>
      <c r="C20" s="43"/>
      <c r="D20" s="5"/>
      <c r="E20" s="6">
        <f>SUM(E11:E19)</f>
        <v>32853</v>
      </c>
      <c r="F20" s="3"/>
      <c r="G20" s="3">
        <f>SUM(G11:G19)</f>
        <v>35990.549999999996</v>
      </c>
      <c r="H20" s="4"/>
      <c r="I20" s="3">
        <f>SUM(I11:I19)</f>
        <v>35990.549999999996</v>
      </c>
      <c r="J20" s="3"/>
      <c r="K20" s="3">
        <f>SUM(K11:K19)</f>
        <v>0</v>
      </c>
      <c r="L20" s="3"/>
      <c r="M20" s="3">
        <f>SUM(M11:M19)</f>
        <v>0</v>
      </c>
    </row>
  </sheetData>
  <mergeCells count="13">
    <mergeCell ref="A20:C20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2660" topLeftCell="A1" activePane="topLeft" state="split"/>
      <selection pane="topLeft" activeCell="I11" sqref="I11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5.75">
      <c r="G1" s="18" t="s">
        <v>358</v>
      </c>
    </row>
    <row r="3" ht="20.25">
      <c r="A3" s="2" t="s">
        <v>111</v>
      </c>
    </row>
    <row r="4" ht="20.25">
      <c r="A4" s="2" t="s">
        <v>112</v>
      </c>
    </row>
    <row r="5" ht="20.25">
      <c r="H5" s="2" t="s">
        <v>327</v>
      </c>
    </row>
    <row r="7" spans="1:13" ht="27.75" customHeight="1">
      <c r="A7" s="44" t="s">
        <v>0</v>
      </c>
      <c r="B7" s="44" t="s">
        <v>1</v>
      </c>
      <c r="C7" s="38" t="s">
        <v>113</v>
      </c>
      <c r="D7" s="47"/>
      <c r="E7" s="47"/>
      <c r="F7" s="47"/>
      <c r="G7" s="39"/>
      <c r="H7" s="40" t="s">
        <v>350</v>
      </c>
      <c r="I7" s="40"/>
      <c r="J7" s="40"/>
      <c r="K7" s="40"/>
      <c r="L7" s="40"/>
      <c r="M7" s="40"/>
    </row>
    <row r="8" spans="1:13" ht="33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124</v>
      </c>
      <c r="I8" s="42"/>
      <c r="J8" s="38"/>
      <c r="K8" s="39"/>
      <c r="L8" s="38"/>
      <c r="M8" s="39"/>
    </row>
    <row r="9" spans="1:13" ht="36.7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53.25" customHeight="1">
      <c r="A11" s="9">
        <v>1</v>
      </c>
      <c r="B11" s="10" t="s">
        <v>114</v>
      </c>
      <c r="C11" s="9">
        <v>14</v>
      </c>
      <c r="D11" s="11">
        <v>132</v>
      </c>
      <c r="E11" s="11">
        <f aca="true" t="shared" si="0" ref="E11:E20">C11*D11</f>
        <v>1848</v>
      </c>
      <c r="F11" s="12">
        <f aca="true" t="shared" si="1" ref="F11:F20">D11*22%+D11</f>
        <v>161.04</v>
      </c>
      <c r="G11" s="13">
        <f aca="true" t="shared" si="2" ref="G11:G20">C11*F11</f>
        <v>2254.56</v>
      </c>
      <c r="H11" s="9">
        <f aca="true" t="shared" si="3" ref="H11:H20">C11*1</f>
        <v>14</v>
      </c>
      <c r="I11" s="13">
        <f aca="true" t="shared" si="4" ref="I11:I20">G11*1</f>
        <v>2254.56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115</v>
      </c>
      <c r="C12" s="9">
        <v>2</v>
      </c>
      <c r="D12" s="11">
        <v>295</v>
      </c>
      <c r="E12" s="11">
        <f t="shared" si="0"/>
        <v>590</v>
      </c>
      <c r="F12" s="12">
        <f t="shared" si="1"/>
        <v>359.9</v>
      </c>
      <c r="G12" s="13">
        <f t="shared" si="2"/>
        <v>719.8</v>
      </c>
      <c r="H12" s="9">
        <f t="shared" si="3"/>
        <v>2</v>
      </c>
      <c r="I12" s="13">
        <f t="shared" si="4"/>
        <v>719.8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116</v>
      </c>
      <c r="C13" s="9">
        <v>14</v>
      </c>
      <c r="D13" s="11">
        <v>15</v>
      </c>
      <c r="E13" s="11">
        <f t="shared" si="0"/>
        <v>210</v>
      </c>
      <c r="F13" s="12">
        <f t="shared" si="1"/>
        <v>18.3</v>
      </c>
      <c r="G13" s="13">
        <f t="shared" si="2"/>
        <v>256.2</v>
      </c>
      <c r="H13" s="9">
        <f t="shared" si="3"/>
        <v>14</v>
      </c>
      <c r="I13" s="13">
        <f t="shared" si="4"/>
        <v>256.2</v>
      </c>
      <c r="J13" s="14"/>
      <c r="K13" s="14"/>
      <c r="L13" s="14"/>
      <c r="M13" s="14"/>
    </row>
    <row r="14" spans="1:13" ht="53.25" customHeight="1">
      <c r="A14" s="9">
        <v>5</v>
      </c>
      <c r="B14" s="10" t="s">
        <v>117</v>
      </c>
      <c r="C14" s="9">
        <v>2</v>
      </c>
      <c r="D14" s="11">
        <v>24</v>
      </c>
      <c r="E14" s="11">
        <f t="shared" si="0"/>
        <v>48</v>
      </c>
      <c r="F14" s="12">
        <f t="shared" si="1"/>
        <v>29.28</v>
      </c>
      <c r="G14" s="13">
        <f t="shared" si="2"/>
        <v>58.56</v>
      </c>
      <c r="H14" s="9">
        <f t="shared" si="3"/>
        <v>2</v>
      </c>
      <c r="I14" s="13">
        <f t="shared" si="4"/>
        <v>58.56</v>
      </c>
      <c r="J14" s="14"/>
      <c r="K14" s="14"/>
      <c r="L14" s="14"/>
      <c r="M14" s="14"/>
    </row>
    <row r="15" spans="1:13" ht="53.25" customHeight="1">
      <c r="A15" s="9">
        <v>6</v>
      </c>
      <c r="B15" s="10" t="s">
        <v>118</v>
      </c>
      <c r="C15" s="9">
        <v>16</v>
      </c>
      <c r="D15" s="11">
        <v>11</v>
      </c>
      <c r="E15" s="11">
        <f t="shared" si="0"/>
        <v>176</v>
      </c>
      <c r="F15" s="12">
        <f t="shared" si="1"/>
        <v>13.42</v>
      </c>
      <c r="G15" s="13">
        <f t="shared" si="2"/>
        <v>214.72</v>
      </c>
      <c r="H15" s="9">
        <f t="shared" si="3"/>
        <v>16</v>
      </c>
      <c r="I15" s="13">
        <f t="shared" si="4"/>
        <v>214.72</v>
      </c>
      <c r="J15" s="14"/>
      <c r="K15" s="14"/>
      <c r="L15" s="14"/>
      <c r="M15" s="14"/>
    </row>
    <row r="16" spans="1:13" ht="53.25" customHeight="1">
      <c r="A16" s="9">
        <v>7</v>
      </c>
      <c r="B16" s="10" t="s">
        <v>119</v>
      </c>
      <c r="C16" s="9">
        <v>12</v>
      </c>
      <c r="D16" s="11">
        <v>11</v>
      </c>
      <c r="E16" s="11">
        <f t="shared" si="0"/>
        <v>132</v>
      </c>
      <c r="F16" s="12">
        <f t="shared" si="1"/>
        <v>13.42</v>
      </c>
      <c r="G16" s="13">
        <f t="shared" si="2"/>
        <v>161.04</v>
      </c>
      <c r="H16" s="9">
        <f t="shared" si="3"/>
        <v>12</v>
      </c>
      <c r="I16" s="13">
        <f t="shared" si="4"/>
        <v>161.04</v>
      </c>
      <c r="J16" s="14"/>
      <c r="K16" s="14"/>
      <c r="L16" s="14"/>
      <c r="M16" s="14"/>
    </row>
    <row r="17" spans="1:13" ht="53.25" customHeight="1">
      <c r="A17" s="9">
        <v>8</v>
      </c>
      <c r="B17" s="10" t="s">
        <v>120</v>
      </c>
      <c r="C17" s="9">
        <v>12</v>
      </c>
      <c r="D17" s="11">
        <v>11</v>
      </c>
      <c r="E17" s="11">
        <f t="shared" si="0"/>
        <v>132</v>
      </c>
      <c r="F17" s="12">
        <f t="shared" si="1"/>
        <v>13.42</v>
      </c>
      <c r="G17" s="13">
        <f t="shared" si="2"/>
        <v>161.04</v>
      </c>
      <c r="H17" s="9">
        <f t="shared" si="3"/>
        <v>12</v>
      </c>
      <c r="I17" s="13">
        <f t="shared" si="4"/>
        <v>161.04</v>
      </c>
      <c r="J17" s="14"/>
      <c r="K17" s="14"/>
      <c r="L17" s="14"/>
      <c r="M17" s="14"/>
    </row>
    <row r="18" spans="1:13" ht="53.25" customHeight="1">
      <c r="A18" s="9"/>
      <c r="B18" s="10" t="s">
        <v>123</v>
      </c>
      <c r="C18" s="9">
        <v>10</v>
      </c>
      <c r="D18" s="11">
        <v>18</v>
      </c>
      <c r="E18" s="11">
        <f t="shared" si="0"/>
        <v>180</v>
      </c>
      <c r="F18" s="12">
        <f t="shared" si="1"/>
        <v>21.96</v>
      </c>
      <c r="G18" s="13">
        <f t="shared" si="2"/>
        <v>219.60000000000002</v>
      </c>
      <c r="H18" s="9">
        <f t="shared" si="3"/>
        <v>10</v>
      </c>
      <c r="I18" s="13">
        <f t="shared" si="4"/>
        <v>219.60000000000002</v>
      </c>
      <c r="J18" s="14"/>
      <c r="K18" s="14"/>
      <c r="L18" s="14"/>
      <c r="M18" s="14"/>
    </row>
    <row r="19" spans="1:13" ht="53.25" customHeight="1">
      <c r="A19" s="9">
        <v>9</v>
      </c>
      <c r="B19" s="10" t="s">
        <v>121</v>
      </c>
      <c r="C19" s="9">
        <v>5</v>
      </c>
      <c r="D19" s="11">
        <v>18</v>
      </c>
      <c r="E19" s="11">
        <f t="shared" si="0"/>
        <v>90</v>
      </c>
      <c r="F19" s="12">
        <f t="shared" si="1"/>
        <v>21.96</v>
      </c>
      <c r="G19" s="13">
        <f t="shared" si="2"/>
        <v>109.80000000000001</v>
      </c>
      <c r="H19" s="9">
        <f t="shared" si="3"/>
        <v>5</v>
      </c>
      <c r="I19" s="13">
        <f t="shared" si="4"/>
        <v>109.80000000000001</v>
      </c>
      <c r="J19" s="14"/>
      <c r="K19" s="14"/>
      <c r="L19" s="14"/>
      <c r="M19" s="14"/>
    </row>
    <row r="20" spans="1:13" ht="53.25" customHeight="1">
      <c r="A20" s="9">
        <v>10</v>
      </c>
      <c r="B20" s="10" t="s">
        <v>122</v>
      </c>
      <c r="C20" s="9">
        <v>3</v>
      </c>
      <c r="D20" s="11">
        <v>9</v>
      </c>
      <c r="E20" s="11">
        <f t="shared" si="0"/>
        <v>27</v>
      </c>
      <c r="F20" s="12">
        <f t="shared" si="1"/>
        <v>10.98</v>
      </c>
      <c r="G20" s="13">
        <f t="shared" si="2"/>
        <v>32.94</v>
      </c>
      <c r="H20" s="9">
        <f t="shared" si="3"/>
        <v>3</v>
      </c>
      <c r="I20" s="13">
        <f t="shared" si="4"/>
        <v>32.94</v>
      </c>
      <c r="J20" s="14"/>
      <c r="K20" s="14"/>
      <c r="L20" s="14"/>
      <c r="M20" s="14"/>
    </row>
    <row r="21" spans="1:13" ht="78" customHeight="1">
      <c r="A21" s="43" t="s">
        <v>6</v>
      </c>
      <c r="B21" s="43"/>
      <c r="C21" s="43"/>
      <c r="D21" s="5"/>
      <c r="E21" s="6">
        <f>SUM(E11:E20)</f>
        <v>3433</v>
      </c>
      <c r="F21" s="3"/>
      <c r="G21" s="3">
        <f>SUM(G11:G20)</f>
        <v>4188.259999999998</v>
      </c>
      <c r="H21" s="4"/>
      <c r="I21" s="3">
        <f>SUM(I11:I20)</f>
        <v>4188.259999999998</v>
      </c>
      <c r="J21" s="3"/>
      <c r="K21" s="3">
        <f>SUM(K11:K20)</f>
        <v>0</v>
      </c>
      <c r="L21" s="3"/>
      <c r="M21" s="3">
        <f>SUM(M11:M20)</f>
        <v>0</v>
      </c>
    </row>
  </sheetData>
  <mergeCells count="13">
    <mergeCell ref="A21:C21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pane xSplit="11610" topLeftCell="A1" activePane="topLeft" state="split"/>
      <selection pane="topLeft" activeCell="A10" sqref="A10:M10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3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8">
      <c r="G1" s="8" t="s">
        <v>341</v>
      </c>
    </row>
    <row r="3" ht="20.25">
      <c r="A3" s="2" t="s">
        <v>125</v>
      </c>
    </row>
    <row r="4" ht="20.25">
      <c r="A4" s="2" t="s">
        <v>126</v>
      </c>
    </row>
    <row r="5" ht="20.25">
      <c r="H5" s="2" t="s">
        <v>323</v>
      </c>
    </row>
    <row r="7" spans="1:13" ht="50.25" customHeight="1">
      <c r="A7" s="44" t="s">
        <v>0</v>
      </c>
      <c r="B7" s="44" t="s">
        <v>1</v>
      </c>
      <c r="C7" s="38" t="s">
        <v>127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54.75" customHeight="1">
      <c r="A8" s="45"/>
      <c r="B8" s="45"/>
      <c r="C8" s="44" t="s">
        <v>129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19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69" customHeight="1">
      <c r="A11" s="9">
        <v>1</v>
      </c>
      <c r="B11" s="10" t="s">
        <v>128</v>
      </c>
      <c r="C11" s="9">
        <v>1</v>
      </c>
      <c r="D11" s="11">
        <v>1041047.59</v>
      </c>
      <c r="E11" s="11">
        <f>C11*D11</f>
        <v>1041047.59</v>
      </c>
      <c r="F11" s="12">
        <f>D11*7%+D11</f>
        <v>1113920.9213</v>
      </c>
      <c r="G11" s="13">
        <f>C11*F11</f>
        <v>1113920.9213</v>
      </c>
      <c r="H11" s="9">
        <f>C11*1</f>
        <v>1</v>
      </c>
      <c r="I11" s="13">
        <f>G11*1</f>
        <v>1113920.9213</v>
      </c>
      <c r="J11" s="14"/>
      <c r="K11" s="14"/>
      <c r="L11" s="14"/>
      <c r="M11" s="14"/>
    </row>
    <row r="12" spans="1:13" ht="78" customHeight="1">
      <c r="A12" s="43" t="s">
        <v>6</v>
      </c>
      <c r="B12" s="43"/>
      <c r="C12" s="43"/>
      <c r="D12" s="5"/>
      <c r="E12" s="6">
        <f>SUM(E11:E11)</f>
        <v>1041047.59</v>
      </c>
      <c r="F12" s="3"/>
      <c r="G12" s="3">
        <f>SUM(G11:G11)</f>
        <v>1113920.9213</v>
      </c>
      <c r="H12" s="4"/>
      <c r="I12" s="3">
        <f>SUM(I11:I11)</f>
        <v>1113920.9213</v>
      </c>
      <c r="J12" s="3"/>
      <c r="K12" s="3">
        <f>SUM(K11:K11)</f>
        <v>0</v>
      </c>
      <c r="L12" s="3"/>
      <c r="M12" s="3">
        <f>SUM(M11:M11)</f>
        <v>0</v>
      </c>
    </row>
  </sheetData>
  <mergeCells count="13">
    <mergeCell ref="L8:M8"/>
    <mergeCell ref="H7:M7"/>
    <mergeCell ref="H8:I8"/>
    <mergeCell ref="J8:K8"/>
    <mergeCell ref="A12:C12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Zachodni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Kancelaria</dc:creator>
  <cp:keywords/>
  <dc:description/>
  <cp:lastModifiedBy>Starostwo Powiatu Grodziskiego</cp:lastModifiedBy>
  <cp:lastPrinted>2005-02-04T14:28:24Z</cp:lastPrinted>
  <dcterms:created xsi:type="dcterms:W3CDTF">2005-01-05T14:22:58Z</dcterms:created>
  <dcterms:modified xsi:type="dcterms:W3CDTF">2005-03-16T13:08:58Z</dcterms:modified>
  <cp:category/>
  <cp:version/>
  <cp:contentType/>
  <cp:contentStatus/>
</cp:coreProperties>
</file>