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<sst xmlns="http://schemas.openxmlformats.org/spreadsheetml/2006/main" count="98" uniqueCount="47">
  <si>
    <t>Załącznik Nr 1a</t>
  </si>
  <si>
    <t>Załącznik Nr 1A</t>
  </si>
  <si>
    <t>do Uchwały Nr</t>
  </si>
  <si>
    <t>do Uchwały Nr         /2002</t>
  </si>
  <si>
    <t>do Uchwały Nr 1/2003</t>
  </si>
  <si>
    <t>Rady Powiatu Grodziskiego</t>
  </si>
  <si>
    <t xml:space="preserve">Zarządu Powiatu Grodziskiego </t>
  </si>
  <si>
    <t>z dnia 26 kwietnia 2001r.</t>
  </si>
  <si>
    <t>z dnia 27.06.2002</t>
  </si>
  <si>
    <t>z dnia 29.08.2002</t>
  </si>
  <si>
    <t>z dnia 7 stycznia 2003 roku</t>
  </si>
  <si>
    <t xml:space="preserve">PLAN ZADAŃ Z ZAKRESU ADMINISTRACJI RZĄDOWEJ </t>
  </si>
  <si>
    <t>I INNYCH ZADAŃ ZLECONYCH</t>
  </si>
  <si>
    <t>PLAN DOCHODÓW</t>
  </si>
  <si>
    <t>Klasyfikacja budżetowa</t>
  </si>
  <si>
    <t>Treść</t>
  </si>
  <si>
    <t>Kwota</t>
  </si>
  <si>
    <t>Zmiany</t>
  </si>
  <si>
    <t>Plan po</t>
  </si>
  <si>
    <t xml:space="preserve">PLAN </t>
  </si>
  <si>
    <t>PLAN</t>
  </si>
  <si>
    <t>dział</t>
  </si>
  <si>
    <t>Rozdział</t>
  </si>
  <si>
    <t xml:space="preserve">§ </t>
  </si>
  <si>
    <t>w złotych</t>
  </si>
  <si>
    <t>26.04.01</t>
  </si>
  <si>
    <t>zmianach</t>
  </si>
  <si>
    <t>28.05.2001</t>
  </si>
  <si>
    <t>30.08.2001</t>
  </si>
  <si>
    <t>27.09.2001</t>
  </si>
  <si>
    <t>2002r.</t>
  </si>
  <si>
    <t>28.02.2002</t>
  </si>
  <si>
    <t>27.06.2002</t>
  </si>
  <si>
    <t>26.09.2002</t>
  </si>
  <si>
    <t>2003r.</t>
  </si>
  <si>
    <t>010</t>
  </si>
  <si>
    <t>01005</t>
  </si>
  <si>
    <t>dotacje celowe na zadania z zakresu administracji</t>
  </si>
  <si>
    <t>rządowej</t>
  </si>
  <si>
    <t>700</t>
  </si>
  <si>
    <t>70005</t>
  </si>
  <si>
    <t>rzadowej</t>
  </si>
  <si>
    <t>dotacje celowe na inwestycje z zakresu administracji</t>
  </si>
  <si>
    <t>rządowej realizowane przez powiat</t>
  </si>
  <si>
    <t xml:space="preserve">rządowej </t>
  </si>
  <si>
    <t>5 000
-2 750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</si>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</sst>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9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9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right" vertical="center" wrapText="1"/>
    </xf>
    <xf numFmtId="3" fontId="2" fillId="0" borderId="5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2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7.375" style="1" customWidth="1"/>
    <col min="2" max="2" width="11.25390625" style="1" customWidth="1"/>
    <col min="3" max="3" width="8.875" style="1" customWidth="1"/>
    <col min="4" max="4" width="56.25390625" style="1" customWidth="1"/>
    <col min="5" max="5" width="0.12890625" style="1" hidden="1" customWidth="1"/>
    <col min="6" max="6" width="10.75390625" style="1" hidden="1" customWidth="1"/>
    <col min="7" max="7" width="13.00390625" style="1" hidden="1" customWidth="1"/>
    <col min="8" max="8" width="12.00390625" style="1" hidden="1" customWidth="1"/>
    <col min="9" max="9" width="0.12890625" style="1" hidden="1" customWidth="1"/>
    <col min="10" max="10" width="13.875" style="1" hidden="1" customWidth="1"/>
    <col min="11" max="11" width="14.00390625" style="1" hidden="1" customWidth="1"/>
    <col min="12" max="12" width="13.00390625" style="1" hidden="1" customWidth="1"/>
    <col min="13" max="13" width="15.125" style="1" hidden="1" customWidth="1"/>
    <col min="14" max="14" width="0.12890625" style="1" hidden="1" customWidth="1"/>
    <col min="15" max="15" width="14.875" style="1" hidden="1" customWidth="1"/>
    <col min="16" max="16" width="12.875" style="1" hidden="1" customWidth="1"/>
    <col min="17" max="17" width="16.625" style="1" hidden="1" customWidth="1"/>
    <col min="18" max="18" width="13.375" style="1" hidden="1" customWidth="1"/>
    <col min="19" max="19" width="15.625" style="1" customWidth="1"/>
    <col min="20" max="16384" width="9.125" style="1" customWidth="1"/>
  </cols>
  <sheetData>
    <row r="1" spans="5:19" ht="18">
      <c r="E1" s="2" t="s">
        <v>0</v>
      </c>
      <c r="H1" s="3"/>
      <c r="M1" s="4" t="s">
        <v>0</v>
      </c>
      <c r="N1" s="5"/>
      <c r="O1" s="4" t="s">
        <v>0</v>
      </c>
      <c r="P1" s="5"/>
      <c r="Q1" s="4" t="s">
        <v>0</v>
      </c>
      <c r="R1" s="5"/>
      <c r="S1" s="4" t="s">
        <v>1</v>
      </c>
    </row>
    <row r="2" spans="5:19" ht="18">
      <c r="E2" s="2" t="s">
        <v>2</v>
      </c>
      <c r="H2" s="3"/>
      <c r="M2" s="4" t="s">
        <v>3</v>
      </c>
      <c r="N2" s="5"/>
      <c r="O2" s="4" t="s">
        <v>3</v>
      </c>
      <c r="P2" s="5"/>
      <c r="Q2" s="4" t="s">
        <v>3</v>
      </c>
      <c r="R2" s="5"/>
      <c r="S2" s="4" t="s">
        <v>4</v>
      </c>
    </row>
    <row r="3" spans="5:19" ht="18">
      <c r="E3" s="6" t="s">
        <v>5</v>
      </c>
      <c r="H3" s="7"/>
      <c r="M3" s="4" t="s">
        <v>5</v>
      </c>
      <c r="N3" s="5"/>
      <c r="O3" s="4" t="s">
        <v>5</v>
      </c>
      <c r="P3" s="5"/>
      <c r="Q3" s="4" t="s">
        <v>5</v>
      </c>
      <c r="R3" s="5"/>
      <c r="S3" s="4" t="s">
        <v>6</v>
      </c>
    </row>
    <row r="4" spans="5:19" ht="18">
      <c r="E4" s="2" t="s">
        <v>7</v>
      </c>
      <c r="H4" s="3"/>
      <c r="M4" s="4" t="s">
        <v>8</v>
      </c>
      <c r="N4" s="5"/>
      <c r="O4" s="4" t="s">
        <v>9</v>
      </c>
      <c r="P4" s="5"/>
      <c r="Q4" s="4" t="s">
        <v>9</v>
      </c>
      <c r="R4" s="5"/>
      <c r="S4" s="4" t="s">
        <v>10</v>
      </c>
    </row>
    <row r="5" spans="4:5" ht="15">
      <c r="D5" s="5"/>
      <c r="E5" s="5"/>
    </row>
    <row r="7" spans="1:21" ht="18">
      <c r="A7" s="8" t="s">
        <v>11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8">
      <c r="A8" s="8" t="s">
        <v>12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5" ht="15.75">
      <c r="A9" s="10"/>
      <c r="B9" s="10"/>
      <c r="C9" s="10"/>
      <c r="D9" s="10"/>
      <c r="E9" s="10"/>
    </row>
    <row r="11" spans="1:21" ht="15.75">
      <c r="A11" s="11" t="s">
        <v>13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5" ht="15.75">
      <c r="A12" s="10"/>
      <c r="B12" s="10"/>
      <c r="C12" s="10"/>
      <c r="D12" s="10"/>
      <c r="E12" s="10"/>
    </row>
    <row r="13" spans="1:5" ht="15.75">
      <c r="A13" s="10"/>
      <c r="B13" s="10"/>
      <c r="C13" s="10"/>
      <c r="D13" s="10"/>
      <c r="E13" s="10"/>
    </row>
    <row r="14" spans="1:19" ht="15.75">
      <c r="A14" s="12" t="s">
        <v>14</v>
      </c>
      <c r="B14" s="13"/>
      <c r="C14" s="13"/>
      <c r="D14" s="14" t="s">
        <v>15</v>
      </c>
      <c r="E14" s="15" t="s">
        <v>16</v>
      </c>
      <c r="F14" s="16" t="s">
        <v>17</v>
      </c>
      <c r="G14" s="15" t="s">
        <v>18</v>
      </c>
      <c r="H14" s="16" t="s">
        <v>17</v>
      </c>
      <c r="I14" s="15" t="s">
        <v>18</v>
      </c>
      <c r="J14" s="16" t="s">
        <v>17</v>
      </c>
      <c r="K14" s="16" t="s">
        <v>18</v>
      </c>
      <c r="L14" s="17" t="s">
        <v>17</v>
      </c>
      <c r="M14" s="15" t="s">
        <v>19</v>
      </c>
      <c r="N14" s="18" t="s">
        <v>17</v>
      </c>
      <c r="O14" s="18" t="s">
        <v>18</v>
      </c>
      <c r="P14" s="18" t="s">
        <v>17</v>
      </c>
      <c r="Q14" s="18" t="s">
        <v>18</v>
      </c>
      <c r="R14" s="18" t="s">
        <v>17</v>
      </c>
      <c r="S14" s="16" t="s">
        <v>20</v>
      </c>
    </row>
    <row r="15" spans="1:19" ht="15.75">
      <c r="A15" s="19" t="s">
        <v>21</v>
      </c>
      <c r="B15" s="20" t="s">
        <v>22</v>
      </c>
      <c r="C15" s="19" t="s">
        <v>23</v>
      </c>
      <c r="D15" s="21"/>
      <c r="E15" s="22" t="s">
        <v>24</v>
      </c>
      <c r="F15" s="23" t="s">
        <v>25</v>
      </c>
      <c r="G15" s="22" t="s">
        <v>26</v>
      </c>
      <c r="H15" s="23" t="s">
        <v>27</v>
      </c>
      <c r="I15" s="22" t="s">
        <v>26</v>
      </c>
      <c r="J15" s="23" t="s">
        <v>28</v>
      </c>
      <c r="K15" s="23" t="s">
        <v>26</v>
      </c>
      <c r="L15" s="24" t="s">
        <v>29</v>
      </c>
      <c r="M15" s="22" t="s">
        <v>30</v>
      </c>
      <c r="N15" s="25" t="s">
        <v>31</v>
      </c>
      <c r="O15" s="25" t="s">
        <v>26</v>
      </c>
      <c r="P15" s="25" t="s">
        <v>32</v>
      </c>
      <c r="Q15" s="25" t="s">
        <v>26</v>
      </c>
      <c r="R15" s="25" t="s">
        <v>33</v>
      </c>
      <c r="S15" s="23" t="s">
        <v>34</v>
      </c>
    </row>
    <row r="16" spans="1:19" ht="15">
      <c r="A16" s="26" t="s">
        <v>35</v>
      </c>
      <c r="B16" s="26" t="s">
        <v>36</v>
      </c>
      <c r="C16" s="27">
        <v>211</v>
      </c>
      <c r="D16" s="28" t="s">
        <v>37</v>
      </c>
      <c r="E16" s="29">
        <v>50000</v>
      </c>
      <c r="G16" s="29">
        <f>E16+F16</f>
        <v>50000</v>
      </c>
      <c r="I16" s="29">
        <f>G16+H16</f>
        <v>50000</v>
      </c>
      <c r="K16" s="29">
        <f>I16+J16</f>
        <v>50000</v>
      </c>
      <c r="M16" s="30">
        <v>55000</v>
      </c>
      <c r="N16" s="31">
        <v>-5000</v>
      </c>
      <c r="O16" s="29">
        <f>M16+N16</f>
        <v>50000</v>
      </c>
      <c r="P16" s="31"/>
      <c r="Q16" s="29">
        <f>O16+P16</f>
        <v>50000</v>
      </c>
      <c r="R16" s="31"/>
      <c r="S16" s="29">
        <v>91000</v>
      </c>
    </row>
    <row r="17" spans="1:19" ht="15">
      <c r="A17" s="32"/>
      <c r="B17" s="32"/>
      <c r="C17" s="33"/>
      <c r="D17" s="34" t="s">
        <v>38</v>
      </c>
      <c r="E17" s="35"/>
      <c r="G17" s="35"/>
      <c r="I17" s="35"/>
      <c r="K17" s="35"/>
      <c r="M17" s="36"/>
      <c r="N17" s="31"/>
      <c r="O17" s="35"/>
      <c r="P17" s="31"/>
      <c r="Q17" s="35"/>
      <c r="R17" s="31"/>
      <c r="S17" s="35"/>
    </row>
    <row r="18" spans="1:19" ht="15.75">
      <c r="A18" s="37"/>
      <c r="B18" s="37"/>
      <c r="C18" s="37"/>
      <c r="D18" s="38"/>
      <c r="E18" s="39">
        <v>50000</v>
      </c>
      <c r="F18" s="40"/>
      <c r="G18" s="41">
        <f aca="true" t="shared" si="0" ref="G18:G56">E18+F18</f>
        <v>50000</v>
      </c>
      <c r="H18" s="40"/>
      <c r="I18" s="41">
        <f>G18+H18</f>
        <v>50000</v>
      </c>
      <c r="J18" s="40"/>
      <c r="K18" s="39">
        <f>I18+J18</f>
        <v>50000</v>
      </c>
      <c r="L18" s="40"/>
      <c r="M18" s="42">
        <f>M16</f>
        <v>55000</v>
      </c>
      <c r="N18" s="43">
        <f>N16</f>
        <v>-5000</v>
      </c>
      <c r="O18" s="42">
        <f>O16</f>
        <v>50000</v>
      </c>
      <c r="P18" s="43"/>
      <c r="Q18" s="42">
        <f>Q16</f>
        <v>50000</v>
      </c>
      <c r="R18" s="43"/>
      <c r="S18" s="42">
        <f>S16</f>
        <v>91000</v>
      </c>
    </row>
    <row r="19" spans="1:19" ht="15">
      <c r="A19" s="32" t="s">
        <v>39</v>
      </c>
      <c r="B19" s="32" t="s">
        <v>40</v>
      </c>
      <c r="C19" s="33">
        <v>211</v>
      </c>
      <c r="D19" s="34" t="s">
        <v>37</v>
      </c>
      <c r="E19" s="35">
        <v>50000</v>
      </c>
      <c r="G19" s="35">
        <f t="shared" si="0"/>
        <v>50000</v>
      </c>
      <c r="I19" s="35">
        <f>G19+H19</f>
        <v>50000</v>
      </c>
      <c r="K19" s="35">
        <f>I19+J19</f>
        <v>50000</v>
      </c>
      <c r="M19" s="36">
        <v>50000</v>
      </c>
      <c r="N19" s="31">
        <v>-10000</v>
      </c>
      <c r="O19" s="35">
        <f>M19+N19</f>
        <v>40000</v>
      </c>
      <c r="P19" s="31"/>
      <c r="Q19" s="35">
        <f>O19+P19</f>
        <v>40000</v>
      </c>
      <c r="R19" s="31"/>
      <c r="S19" s="35">
        <v>62000</v>
      </c>
    </row>
    <row r="20" spans="1:19" ht="15">
      <c r="A20" s="33"/>
      <c r="B20" s="33"/>
      <c r="C20" s="33"/>
      <c r="D20" s="34" t="s">
        <v>38</v>
      </c>
      <c r="E20" s="34"/>
      <c r="G20" s="35"/>
      <c r="I20" s="35"/>
      <c r="K20" s="44"/>
      <c r="M20" s="36"/>
      <c r="N20" s="31"/>
      <c r="O20" s="35"/>
      <c r="P20" s="31"/>
      <c r="Q20" s="35"/>
      <c r="R20" s="31"/>
      <c r="S20" s="35"/>
    </row>
    <row r="21" spans="1:19" ht="15.75">
      <c r="A21" s="37"/>
      <c r="B21" s="37"/>
      <c r="C21" s="37"/>
      <c r="D21" s="38"/>
      <c r="E21" s="39">
        <v>50000</v>
      </c>
      <c r="F21" s="40"/>
      <c r="G21" s="41">
        <f t="shared" si="0"/>
        <v>50000</v>
      </c>
      <c r="H21" s="40"/>
      <c r="I21" s="41">
        <f>G21+H21</f>
        <v>50000</v>
      </c>
      <c r="J21" s="40"/>
      <c r="K21" s="39">
        <f>I21+J21</f>
        <v>50000</v>
      </c>
      <c r="L21" s="40"/>
      <c r="M21" s="42">
        <f>M19</f>
        <v>50000</v>
      </c>
      <c r="N21" s="43">
        <f>N19</f>
        <v>-10000</v>
      </c>
      <c r="O21" s="42">
        <f>O19</f>
        <v>40000</v>
      </c>
      <c r="P21" s="43"/>
      <c r="Q21" s="42">
        <f>Q19</f>
        <v>40000</v>
      </c>
      <c r="R21" s="43"/>
      <c r="S21" s="42">
        <f>S19</f>
        <v>62000</v>
      </c>
    </row>
    <row r="22" spans="1:19" ht="15">
      <c r="A22" s="33">
        <v>710</v>
      </c>
      <c r="B22" s="33">
        <v>71013</v>
      </c>
      <c r="C22" s="33">
        <v>211</v>
      </c>
      <c r="D22" s="34" t="s">
        <v>37</v>
      </c>
      <c r="E22" s="35">
        <v>80000</v>
      </c>
      <c r="G22" s="29">
        <f t="shared" si="0"/>
        <v>80000</v>
      </c>
      <c r="I22" s="35">
        <f>G22+H22</f>
        <v>80000</v>
      </c>
      <c r="K22" s="35">
        <f>I22+J22</f>
        <v>80000</v>
      </c>
      <c r="M22" s="30">
        <v>70000</v>
      </c>
      <c r="N22" s="31">
        <v>-30000</v>
      </c>
      <c r="O22" s="35">
        <f>M22+N22</f>
        <v>40000</v>
      </c>
      <c r="P22" s="31"/>
      <c r="Q22" s="35">
        <f>O22+P22</f>
        <v>40000</v>
      </c>
      <c r="R22" s="31"/>
      <c r="S22" s="35">
        <v>35000</v>
      </c>
    </row>
    <row r="23" spans="1:19" ht="15">
      <c r="A23" s="33"/>
      <c r="B23" s="33"/>
      <c r="C23" s="33"/>
      <c r="D23" s="34" t="s">
        <v>38</v>
      </c>
      <c r="E23" s="34"/>
      <c r="G23" s="35"/>
      <c r="I23" s="35"/>
      <c r="K23" s="35"/>
      <c r="M23" s="36"/>
      <c r="N23" s="31"/>
      <c r="O23" s="35"/>
      <c r="P23" s="31"/>
      <c r="Q23" s="35"/>
      <c r="R23" s="31"/>
      <c r="S23" s="35"/>
    </row>
    <row r="24" spans="1:19" ht="15">
      <c r="A24" s="33"/>
      <c r="B24" s="33">
        <v>71014</v>
      </c>
      <c r="C24" s="33">
        <v>211</v>
      </c>
      <c r="D24" s="34" t="s">
        <v>37</v>
      </c>
      <c r="E24" s="35">
        <v>70000</v>
      </c>
      <c r="G24" s="35">
        <f t="shared" si="0"/>
        <v>70000</v>
      </c>
      <c r="I24" s="35">
        <f>G24+H24</f>
        <v>70000</v>
      </c>
      <c r="K24" s="35">
        <f>I24+J24</f>
        <v>70000</v>
      </c>
      <c r="M24" s="36">
        <v>90000</v>
      </c>
      <c r="N24" s="31">
        <v>-35000</v>
      </c>
      <c r="O24" s="35">
        <f>M24+N24</f>
        <v>55000</v>
      </c>
      <c r="P24" s="31"/>
      <c r="Q24" s="35">
        <f>O24+P24</f>
        <v>55000</v>
      </c>
      <c r="R24" s="31"/>
      <c r="S24" s="35">
        <v>50000</v>
      </c>
    </row>
    <row r="25" spans="1:19" ht="15">
      <c r="A25" s="33"/>
      <c r="B25" s="33"/>
      <c r="C25" s="33"/>
      <c r="D25" s="34" t="s">
        <v>38</v>
      </c>
      <c r="E25" s="34"/>
      <c r="G25" s="35"/>
      <c r="I25" s="35"/>
      <c r="K25" s="35"/>
      <c r="M25" s="36"/>
      <c r="N25" s="31"/>
      <c r="O25" s="35"/>
      <c r="P25" s="31"/>
      <c r="Q25" s="35"/>
      <c r="R25" s="31"/>
      <c r="S25" s="35"/>
    </row>
    <row r="26" spans="1:19" ht="15">
      <c r="A26" s="33"/>
      <c r="B26" s="33">
        <v>71015</v>
      </c>
      <c r="C26" s="33">
        <v>211</v>
      </c>
      <c r="D26" s="34" t="s">
        <v>37</v>
      </c>
      <c r="E26" s="35">
        <v>85000</v>
      </c>
      <c r="G26" s="35">
        <f t="shared" si="0"/>
        <v>85000</v>
      </c>
      <c r="I26" s="35">
        <f>G26+H26</f>
        <v>85000</v>
      </c>
      <c r="K26" s="35">
        <f>I26+J26</f>
        <v>85000</v>
      </c>
      <c r="M26" s="36">
        <v>80000</v>
      </c>
      <c r="N26" s="31">
        <v>-5000</v>
      </c>
      <c r="O26" s="35">
        <f>M26+N26</f>
        <v>75000</v>
      </c>
      <c r="P26" s="31"/>
      <c r="Q26" s="35">
        <f>O26+P26</f>
        <v>75000</v>
      </c>
      <c r="R26" s="31"/>
      <c r="S26" s="35">
        <v>94000</v>
      </c>
    </row>
    <row r="27" spans="1:19" ht="15">
      <c r="A27" s="33"/>
      <c r="B27" s="33"/>
      <c r="C27" s="33"/>
      <c r="D27" s="34" t="s">
        <v>41</v>
      </c>
      <c r="E27" s="34"/>
      <c r="G27" s="35"/>
      <c r="I27" s="35"/>
      <c r="K27" s="35"/>
      <c r="M27" s="36"/>
      <c r="N27" s="31"/>
      <c r="O27" s="35"/>
      <c r="P27" s="31"/>
      <c r="Q27" s="35"/>
      <c r="R27" s="31"/>
      <c r="S27" s="35"/>
    </row>
    <row r="28" spans="1:19" ht="15.75">
      <c r="A28" s="37"/>
      <c r="B28" s="37"/>
      <c r="C28" s="37"/>
      <c r="D28" s="38"/>
      <c r="E28" s="39">
        <f>E22+E24+E26</f>
        <v>235000</v>
      </c>
      <c r="F28" s="40"/>
      <c r="G28" s="41">
        <f t="shared" si="0"/>
        <v>235000</v>
      </c>
      <c r="H28" s="40"/>
      <c r="I28" s="41">
        <f>G28+H28</f>
        <v>235000</v>
      </c>
      <c r="J28" s="40"/>
      <c r="K28" s="39">
        <f>I28+J28</f>
        <v>235000</v>
      </c>
      <c r="L28" s="40"/>
      <c r="M28" s="42">
        <f>M26+M24+M22</f>
        <v>240000</v>
      </c>
      <c r="N28" s="43">
        <f>N26+N24+N22</f>
        <v>-70000</v>
      </c>
      <c r="O28" s="42">
        <f>O26+O24+O22</f>
        <v>170000</v>
      </c>
      <c r="P28" s="43"/>
      <c r="Q28" s="42">
        <f>Q26+Q24+Q22</f>
        <v>170000</v>
      </c>
      <c r="R28" s="43"/>
      <c r="S28" s="42">
        <f>S26+S24+S22</f>
        <v>179000</v>
      </c>
    </row>
    <row r="29" spans="1:19" ht="15">
      <c r="A29" s="33">
        <v>750</v>
      </c>
      <c r="B29" s="33">
        <v>75011</v>
      </c>
      <c r="C29" s="33">
        <v>211</v>
      </c>
      <c r="D29" s="34" t="s">
        <v>37</v>
      </c>
      <c r="E29" s="35">
        <v>126816</v>
      </c>
      <c r="G29" s="35">
        <f t="shared" si="0"/>
        <v>126816</v>
      </c>
      <c r="I29" s="29">
        <v>119824</v>
      </c>
      <c r="J29" s="31"/>
      <c r="K29" s="29">
        <f>I29+J29</f>
        <v>119824</v>
      </c>
      <c r="M29" s="30">
        <v>113832</v>
      </c>
      <c r="N29" s="31"/>
      <c r="O29" s="35">
        <f>M29+N29</f>
        <v>113832</v>
      </c>
      <c r="P29" s="31"/>
      <c r="Q29" s="35">
        <f>O29+P29</f>
        <v>113832</v>
      </c>
      <c r="R29" s="31"/>
      <c r="S29" s="35">
        <v>130780</v>
      </c>
    </row>
    <row r="30" spans="1:19" ht="15">
      <c r="A30" s="33"/>
      <c r="B30" s="33"/>
      <c r="C30" s="33"/>
      <c r="D30" s="34" t="s">
        <v>38</v>
      </c>
      <c r="E30" s="34"/>
      <c r="G30" s="35"/>
      <c r="I30" s="35"/>
      <c r="K30" s="35"/>
      <c r="M30" s="36"/>
      <c r="N30" s="31"/>
      <c r="O30" s="35"/>
      <c r="P30" s="31"/>
      <c r="Q30" s="35"/>
      <c r="R30" s="31"/>
      <c r="S30" s="35"/>
    </row>
    <row r="31" spans="1:19" ht="15">
      <c r="A31" s="33"/>
      <c r="B31" s="33">
        <v>75045</v>
      </c>
      <c r="C31" s="33">
        <v>211</v>
      </c>
      <c r="D31" s="34" t="s">
        <v>37</v>
      </c>
      <c r="E31" s="35">
        <v>22000</v>
      </c>
      <c r="G31" s="35">
        <f t="shared" si="0"/>
        <v>22000</v>
      </c>
      <c r="I31" s="35">
        <f>G31+H31</f>
        <v>22000</v>
      </c>
      <c r="K31" s="35">
        <f>I31+J31</f>
        <v>22000</v>
      </c>
      <c r="M31" s="36">
        <v>17600</v>
      </c>
      <c r="N31" s="31"/>
      <c r="O31" s="35">
        <f>M31+N31</f>
        <v>17600</v>
      </c>
      <c r="P31" s="31"/>
      <c r="Q31" s="35">
        <f>O31+P31</f>
        <v>17600</v>
      </c>
      <c r="R31" s="31"/>
      <c r="S31" s="35">
        <f>Q31+R31</f>
        <v>17600</v>
      </c>
    </row>
    <row r="32" spans="1:19" ht="15">
      <c r="A32" s="33"/>
      <c r="B32" s="33"/>
      <c r="C32" s="33"/>
      <c r="D32" s="34" t="s">
        <v>38</v>
      </c>
      <c r="E32" s="34"/>
      <c r="G32" s="44"/>
      <c r="I32" s="35"/>
      <c r="K32" s="35"/>
      <c r="M32" s="36"/>
      <c r="N32" s="31"/>
      <c r="O32" s="35"/>
      <c r="P32" s="31"/>
      <c r="Q32" s="35"/>
      <c r="R32" s="31"/>
      <c r="S32" s="35"/>
    </row>
    <row r="33" spans="1:19" ht="15.75">
      <c r="A33" s="37"/>
      <c r="B33" s="37"/>
      <c r="C33" s="37"/>
      <c r="D33" s="38"/>
      <c r="E33" s="39">
        <f>E29+E31</f>
        <v>148816</v>
      </c>
      <c r="F33" s="38"/>
      <c r="G33" s="39">
        <f t="shared" si="0"/>
        <v>148816</v>
      </c>
      <c r="H33" s="40"/>
      <c r="I33" s="45">
        <f>I29+I31</f>
        <v>141824</v>
      </c>
      <c r="J33" s="39">
        <f>J29+J31</f>
        <v>0</v>
      </c>
      <c r="K33" s="39">
        <f>K29+K31</f>
        <v>141824</v>
      </c>
      <c r="L33" s="40"/>
      <c r="M33" s="42">
        <f>M31+M29</f>
        <v>131432</v>
      </c>
      <c r="N33" s="43"/>
      <c r="O33" s="42">
        <f>O31+O29</f>
        <v>131432</v>
      </c>
      <c r="P33" s="43"/>
      <c r="Q33" s="42">
        <f>Q31+Q29</f>
        <v>131432</v>
      </c>
      <c r="R33" s="43"/>
      <c r="S33" s="42">
        <f>S31+S29</f>
        <v>148380</v>
      </c>
    </row>
    <row r="34" spans="1:19" ht="15">
      <c r="A34" s="33">
        <v>754</v>
      </c>
      <c r="B34" s="33">
        <v>75405</v>
      </c>
      <c r="C34" s="33">
        <v>211</v>
      </c>
      <c r="D34" s="34" t="s">
        <v>37</v>
      </c>
      <c r="E34" s="35">
        <v>6066000</v>
      </c>
      <c r="G34" s="29">
        <f t="shared" si="0"/>
        <v>6066000</v>
      </c>
      <c r="I34" s="29">
        <v>6128000</v>
      </c>
      <c r="J34" s="31">
        <v>385634</v>
      </c>
      <c r="K34" s="29">
        <f>I34+J34</f>
        <v>6513634</v>
      </c>
      <c r="M34" s="36">
        <v>6516000</v>
      </c>
      <c r="N34" s="31">
        <v>-51000</v>
      </c>
      <c r="O34" s="35">
        <f>M34+N34</f>
        <v>6465000</v>
      </c>
      <c r="P34" s="31">
        <v>48000</v>
      </c>
      <c r="Q34" s="35">
        <f>O34+P34</f>
        <v>6513000</v>
      </c>
      <c r="R34" s="31">
        <v>119200</v>
      </c>
      <c r="S34" s="35">
        <v>6689000</v>
      </c>
    </row>
    <row r="35" spans="1:19" ht="15">
      <c r="A35" s="33"/>
      <c r="B35" s="33"/>
      <c r="C35" s="33"/>
      <c r="D35" s="34" t="s">
        <v>38</v>
      </c>
      <c r="E35" s="34"/>
      <c r="G35" s="35"/>
      <c r="I35" s="35"/>
      <c r="K35" s="35"/>
      <c r="M35" s="36"/>
      <c r="N35" s="31"/>
      <c r="O35" s="35"/>
      <c r="P35" s="31"/>
      <c r="Q35" s="35"/>
      <c r="R35" s="31"/>
      <c r="S35" s="35"/>
    </row>
    <row r="36" spans="1:19" ht="15">
      <c r="A36" s="33"/>
      <c r="B36" s="33">
        <v>75411</v>
      </c>
      <c r="C36" s="33">
        <v>211</v>
      </c>
      <c r="D36" s="34" t="s">
        <v>37</v>
      </c>
      <c r="E36" s="35">
        <v>1603964</v>
      </c>
      <c r="G36" s="35">
        <f t="shared" si="0"/>
        <v>1603964</v>
      </c>
      <c r="I36" s="35">
        <v>1762623</v>
      </c>
      <c r="J36" s="31"/>
      <c r="K36" s="35">
        <f>I36+J36</f>
        <v>1762623</v>
      </c>
      <c r="M36" s="36">
        <v>1782242</v>
      </c>
      <c r="N36" s="31">
        <v>-7650</v>
      </c>
      <c r="O36" s="35">
        <f>M36+N36</f>
        <v>1774592</v>
      </c>
      <c r="P36" s="31">
        <v>58000</v>
      </c>
      <c r="Q36" s="35">
        <f>O36+P36</f>
        <v>1832592</v>
      </c>
      <c r="R36" s="31"/>
      <c r="S36" s="35">
        <v>1900490</v>
      </c>
    </row>
    <row r="37" spans="1:19" ht="15">
      <c r="A37" s="33"/>
      <c r="B37" s="33"/>
      <c r="C37" s="33"/>
      <c r="D37" s="34" t="s">
        <v>38</v>
      </c>
      <c r="E37" s="34"/>
      <c r="G37" s="35"/>
      <c r="I37" s="35"/>
      <c r="K37" s="35"/>
      <c r="M37" s="36"/>
      <c r="N37" s="31"/>
      <c r="O37" s="35"/>
      <c r="P37" s="31"/>
      <c r="Q37" s="35"/>
      <c r="R37" s="31"/>
      <c r="S37" s="35"/>
    </row>
    <row r="38" spans="1:19" ht="15">
      <c r="A38" s="33"/>
      <c r="B38" s="33"/>
      <c r="C38" s="33">
        <v>641</v>
      </c>
      <c r="D38" s="34" t="s">
        <v>42</v>
      </c>
      <c r="E38" s="35">
        <v>300000</v>
      </c>
      <c r="F38" s="31">
        <v>331000</v>
      </c>
      <c r="G38" s="35">
        <f t="shared" si="0"/>
        <v>631000</v>
      </c>
      <c r="I38" s="35">
        <f>G38+H38</f>
        <v>631000</v>
      </c>
      <c r="K38" s="35">
        <f>I38+J38</f>
        <v>631000</v>
      </c>
      <c r="M38" s="36">
        <v>1000000</v>
      </c>
      <c r="N38" s="31">
        <v>-310000</v>
      </c>
      <c r="O38" s="35">
        <f>M38+N38</f>
        <v>690000</v>
      </c>
      <c r="P38" s="31">
        <v>-20000</v>
      </c>
      <c r="Q38" s="35">
        <f>O38+P38</f>
        <v>670000</v>
      </c>
      <c r="R38" s="31"/>
      <c r="S38" s="35">
        <v>500000</v>
      </c>
    </row>
    <row r="39" spans="1:19" ht="15">
      <c r="A39" s="33"/>
      <c r="B39" s="33"/>
      <c r="C39" s="33"/>
      <c r="D39" s="34" t="s">
        <v>43</v>
      </c>
      <c r="E39" s="35"/>
      <c r="F39" s="31"/>
      <c r="G39" s="35"/>
      <c r="I39" s="35"/>
      <c r="K39" s="35"/>
      <c r="M39" s="36"/>
      <c r="N39" s="31"/>
      <c r="O39" s="35"/>
      <c r="P39" s="31"/>
      <c r="Q39" s="35"/>
      <c r="R39" s="31"/>
      <c r="S39" s="35"/>
    </row>
    <row r="40" spans="1:19" ht="15">
      <c r="A40" s="33"/>
      <c r="B40" s="33">
        <v>75414</v>
      </c>
      <c r="C40" s="33">
        <v>211</v>
      </c>
      <c r="D40" s="34" t="s">
        <v>37</v>
      </c>
      <c r="E40" s="35"/>
      <c r="F40" s="31"/>
      <c r="G40" s="35"/>
      <c r="I40" s="35"/>
      <c r="K40" s="35"/>
      <c r="M40" s="36"/>
      <c r="N40" s="31"/>
      <c r="O40" s="35"/>
      <c r="P40" s="31"/>
      <c r="Q40" s="35"/>
      <c r="R40" s="31"/>
      <c r="S40" s="35">
        <v>500</v>
      </c>
    </row>
    <row r="41" spans="1:19" ht="15">
      <c r="A41" s="33"/>
      <c r="B41" s="33"/>
      <c r="C41" s="33"/>
      <c r="D41" s="34" t="s">
        <v>38</v>
      </c>
      <c r="E41" s="34"/>
      <c r="G41" s="35"/>
      <c r="I41" s="44"/>
      <c r="K41" s="35"/>
      <c r="M41" s="36"/>
      <c r="N41" s="31"/>
      <c r="O41" s="35"/>
      <c r="P41" s="31"/>
      <c r="Q41" s="35"/>
      <c r="R41" s="31"/>
      <c r="S41" s="35"/>
    </row>
    <row r="42" spans="1:19" ht="15.75">
      <c r="A42" s="46"/>
      <c r="B42" s="46"/>
      <c r="C42" s="46"/>
      <c r="D42" s="47"/>
      <c r="E42" s="39">
        <f>E34+E36+E38</f>
        <v>7969964</v>
      </c>
      <c r="F42" s="41">
        <v>331000</v>
      </c>
      <c r="G42" s="41">
        <f t="shared" si="0"/>
        <v>8300964</v>
      </c>
      <c r="H42" s="38"/>
      <c r="I42" s="39">
        <f>I38+I36+I34</f>
        <v>8521623</v>
      </c>
      <c r="J42" s="41">
        <f>J38+J36+J34</f>
        <v>385634</v>
      </c>
      <c r="K42" s="39">
        <f>K38+K36+K34</f>
        <v>8907257</v>
      </c>
      <c r="L42" s="40"/>
      <c r="M42" s="42">
        <f>M38+M36+M34</f>
        <v>9298242</v>
      </c>
      <c r="N42" s="43">
        <f>N38+N36+N34</f>
        <v>-368650</v>
      </c>
      <c r="O42" s="42">
        <f>O38+O36+O34</f>
        <v>8929592</v>
      </c>
      <c r="P42" s="43">
        <f>SUM(P34:P41)</f>
        <v>86000</v>
      </c>
      <c r="Q42" s="42">
        <f>Q38+Q36+Q34</f>
        <v>9015592</v>
      </c>
      <c r="R42" s="43">
        <f>SUM(R34:R41)</f>
        <v>119200</v>
      </c>
      <c r="S42" s="42">
        <f>S34+S36+S38+S40</f>
        <v>9089990</v>
      </c>
    </row>
    <row r="43" spans="1:19" ht="15">
      <c r="A43" s="34">
        <v>851</v>
      </c>
      <c r="B43" s="48">
        <v>85156</v>
      </c>
      <c r="C43" s="33">
        <v>211</v>
      </c>
      <c r="D43" s="34" t="s">
        <v>37</v>
      </c>
      <c r="E43" s="35">
        <v>0</v>
      </c>
      <c r="F43" s="31">
        <v>514000</v>
      </c>
      <c r="G43" s="35">
        <f t="shared" si="0"/>
        <v>514000</v>
      </c>
      <c r="I43" s="35">
        <v>660600</v>
      </c>
      <c r="J43" s="31"/>
      <c r="K43" s="35">
        <f>I43+J43</f>
        <v>660600</v>
      </c>
      <c r="M43" s="36">
        <v>405670</v>
      </c>
      <c r="N43" s="31">
        <v>-63200</v>
      </c>
      <c r="O43" s="35">
        <f>M43+N43</f>
        <v>342470</v>
      </c>
      <c r="P43" s="31"/>
      <c r="Q43" s="35">
        <f>O43+P43</f>
        <v>342470</v>
      </c>
      <c r="R43" s="31"/>
      <c r="S43" s="35">
        <v>459600</v>
      </c>
    </row>
    <row r="44" spans="1:19" ht="15">
      <c r="A44" s="49"/>
      <c r="B44" s="50"/>
      <c r="C44" s="49"/>
      <c r="D44" s="49" t="s">
        <v>38</v>
      </c>
      <c r="E44" s="49"/>
      <c r="G44" s="35"/>
      <c r="I44" s="35"/>
      <c r="K44" s="35"/>
      <c r="M44" s="36"/>
      <c r="N44" s="31"/>
      <c r="O44" s="35"/>
      <c r="P44" s="31"/>
      <c r="Q44" s="35"/>
      <c r="R44" s="31"/>
      <c r="S44" s="35"/>
    </row>
    <row r="45" spans="1:19" ht="15.75">
      <c r="A45" s="46"/>
      <c r="B45" s="46"/>
      <c r="C45" s="46"/>
      <c r="D45" s="47"/>
      <c r="E45" s="39" t="e">
        <f>#REF!+#REF!</f>
        <v>#REF!</v>
      </c>
      <c r="F45" s="41">
        <v>514000</v>
      </c>
      <c r="G45" s="41" t="e">
        <f t="shared" si="0"/>
        <v>#REF!</v>
      </c>
      <c r="H45" s="40"/>
      <c r="I45" s="41" t="e">
        <f>#REF!+#REF!+I43</f>
        <v>#REF!</v>
      </c>
      <c r="J45" s="41"/>
      <c r="K45" s="39" t="e">
        <f>#REF!+#REF!+K43</f>
        <v>#REF!</v>
      </c>
      <c r="L45" s="40"/>
      <c r="M45" s="42">
        <f>M43</f>
        <v>405670</v>
      </c>
      <c r="N45" s="43">
        <f>N43</f>
        <v>-63200</v>
      </c>
      <c r="O45" s="42">
        <f>O43</f>
        <v>342470</v>
      </c>
      <c r="P45" s="43"/>
      <c r="Q45" s="42">
        <f>Q43</f>
        <v>342470</v>
      </c>
      <c r="R45" s="43"/>
      <c r="S45" s="42">
        <f>S43</f>
        <v>459600</v>
      </c>
    </row>
    <row r="46" spans="1:19" ht="15">
      <c r="A46" s="33">
        <v>853</v>
      </c>
      <c r="B46" s="33">
        <v>85316</v>
      </c>
      <c r="C46" s="33">
        <v>211</v>
      </c>
      <c r="D46" s="34" t="s">
        <v>37</v>
      </c>
      <c r="E46" s="35">
        <v>85000</v>
      </c>
      <c r="G46" s="29">
        <f t="shared" si="0"/>
        <v>85000</v>
      </c>
      <c r="I46" s="29">
        <f>G46+H46</f>
        <v>85000</v>
      </c>
      <c r="K46" s="29">
        <f>I46+J46</f>
        <v>85000</v>
      </c>
      <c r="M46" s="30">
        <v>21600</v>
      </c>
      <c r="N46" s="31">
        <v>11000</v>
      </c>
      <c r="O46" s="35">
        <f>M46+N46</f>
        <v>32600</v>
      </c>
      <c r="P46" s="31">
        <v>49600</v>
      </c>
      <c r="Q46" s="35">
        <f>O46+P46</f>
        <v>82200</v>
      </c>
      <c r="R46" s="31">
        <v>-4000</v>
      </c>
      <c r="S46" s="35">
        <v>59000</v>
      </c>
    </row>
    <row r="47" spans="1:19" ht="15">
      <c r="A47" s="33"/>
      <c r="B47" s="33"/>
      <c r="C47" s="33"/>
      <c r="D47" s="34" t="s">
        <v>44</v>
      </c>
      <c r="E47" s="34"/>
      <c r="G47" s="35"/>
      <c r="I47" s="35"/>
      <c r="K47" s="35"/>
      <c r="M47" s="36"/>
      <c r="N47" s="31"/>
      <c r="O47" s="35"/>
      <c r="P47" s="31"/>
      <c r="Q47" s="35"/>
      <c r="R47" s="31"/>
      <c r="S47" s="35"/>
    </row>
    <row r="48" spans="1:19" ht="15">
      <c r="A48" s="33"/>
      <c r="B48" s="33">
        <v>85318</v>
      </c>
      <c r="C48" s="33">
        <v>211</v>
      </c>
      <c r="D48" s="34" t="s">
        <v>37</v>
      </c>
      <c r="E48" s="35">
        <v>107000</v>
      </c>
      <c r="G48" s="35">
        <f t="shared" si="0"/>
        <v>107000</v>
      </c>
      <c r="I48" s="35">
        <v>110000</v>
      </c>
      <c r="J48" s="31"/>
      <c r="K48" s="35">
        <f>I48+J48</f>
        <v>110000</v>
      </c>
      <c r="M48" s="36">
        <v>110000</v>
      </c>
      <c r="N48" s="31">
        <v>-20000</v>
      </c>
      <c r="O48" s="35">
        <f>M48+N48</f>
        <v>90000</v>
      </c>
      <c r="P48" s="31"/>
      <c r="Q48" s="35">
        <f>O48+P48</f>
        <v>90000</v>
      </c>
      <c r="R48" s="31">
        <v>5000</v>
      </c>
      <c r="S48" s="35">
        <v>95900</v>
      </c>
    </row>
    <row r="49" spans="1:19" ht="15">
      <c r="A49" s="33"/>
      <c r="B49" s="33"/>
      <c r="C49" s="33"/>
      <c r="D49" s="34" t="s">
        <v>44</v>
      </c>
      <c r="E49" s="34"/>
      <c r="G49" s="35"/>
      <c r="I49" s="35"/>
      <c r="K49" s="35"/>
      <c r="M49" s="36"/>
      <c r="N49" s="31"/>
      <c r="O49" s="35"/>
      <c r="P49" s="31"/>
      <c r="Q49" s="35"/>
      <c r="R49" s="31"/>
      <c r="S49" s="35"/>
    </row>
    <row r="50" spans="1:19" ht="15">
      <c r="A50" s="33"/>
      <c r="B50" s="33">
        <v>85321</v>
      </c>
      <c r="C50" s="33">
        <v>211</v>
      </c>
      <c r="D50" s="34" t="s">
        <v>37</v>
      </c>
      <c r="E50" s="35">
        <v>33000</v>
      </c>
      <c r="G50" s="35">
        <f t="shared" si="0"/>
        <v>33000</v>
      </c>
      <c r="I50" s="35">
        <v>48000</v>
      </c>
      <c r="J50" s="31"/>
      <c r="K50" s="35">
        <f>I50+J50</f>
        <v>48000</v>
      </c>
      <c r="M50" s="36">
        <v>45950</v>
      </c>
      <c r="N50" s="31">
        <v>-3550</v>
      </c>
      <c r="O50" s="35">
        <f>M50+N50</f>
        <v>42400</v>
      </c>
      <c r="P50" s="31">
        <v>21200</v>
      </c>
      <c r="Q50" s="35">
        <f>O50+P50</f>
        <v>63600</v>
      </c>
      <c r="R50" s="31">
        <v>5000</v>
      </c>
      <c r="S50" s="35">
        <v>76000</v>
      </c>
    </row>
    <row r="51" spans="1:19" ht="15">
      <c r="A51" s="33"/>
      <c r="B51" s="33"/>
      <c r="C51" s="33"/>
      <c r="D51" s="34" t="s">
        <v>44</v>
      </c>
      <c r="E51" s="35"/>
      <c r="G51" s="35"/>
      <c r="I51" s="35"/>
      <c r="J51" s="31"/>
      <c r="K51" s="35"/>
      <c r="M51" s="36"/>
      <c r="N51" s="31"/>
      <c r="O51" s="35"/>
      <c r="P51" s="31"/>
      <c r="Q51" s="35"/>
      <c r="R51" s="31"/>
      <c r="S51" s="35"/>
    </row>
    <row r="52" spans="1:19" ht="15">
      <c r="A52" s="33"/>
      <c r="B52" s="33">
        <v>85331</v>
      </c>
      <c r="C52" s="33">
        <v>211</v>
      </c>
      <c r="D52" s="34" t="s">
        <v>37</v>
      </c>
      <c r="E52" s="35"/>
      <c r="G52" s="35"/>
      <c r="I52" s="35"/>
      <c r="J52" s="31"/>
      <c r="K52" s="35"/>
      <c r="M52" s="36">
        <v>0</v>
      </c>
      <c r="N52" s="31">
        <v>30000</v>
      </c>
      <c r="O52" s="35">
        <f>M52+N52</f>
        <v>30000</v>
      </c>
      <c r="P52" s="31"/>
      <c r="Q52" s="35">
        <f>O52+P52</f>
        <v>30000</v>
      </c>
      <c r="R52" s="31"/>
      <c r="S52" s="35">
        <v>20000</v>
      </c>
    </row>
    <row r="53" spans="1:19" ht="15">
      <c r="A53" s="33"/>
      <c r="B53" s="33"/>
      <c r="C53" s="33"/>
      <c r="D53" s="34" t="s">
        <v>44</v>
      </c>
      <c r="E53" s="34"/>
      <c r="G53" s="35"/>
      <c r="I53" s="35"/>
      <c r="K53" s="35"/>
      <c r="M53" s="36"/>
      <c r="N53" s="31"/>
      <c r="O53" s="35"/>
      <c r="P53" s="31"/>
      <c r="Q53" s="35"/>
      <c r="R53" s="31"/>
      <c r="S53" s="35"/>
    </row>
    <row r="54" spans="1:19" ht="15" customHeight="1">
      <c r="A54" s="33"/>
      <c r="B54" s="51">
        <v>85333</v>
      </c>
      <c r="C54" s="51">
        <v>211</v>
      </c>
      <c r="D54" s="52" t="s">
        <v>37</v>
      </c>
      <c r="E54" s="53">
        <v>301000</v>
      </c>
      <c r="F54" s="54"/>
      <c r="G54" s="53">
        <f t="shared" si="0"/>
        <v>301000</v>
      </c>
      <c r="H54" s="54"/>
      <c r="I54" s="53">
        <f>G54+H54</f>
        <v>301000</v>
      </c>
      <c r="J54" s="54"/>
      <c r="K54" s="53">
        <f>I54+J54</f>
        <v>301000</v>
      </c>
      <c r="L54" s="54"/>
      <c r="M54" s="55">
        <v>276400</v>
      </c>
      <c r="N54" s="56">
        <v>-8650</v>
      </c>
      <c r="O54" s="53">
        <f>M54+N54</f>
        <v>267750</v>
      </c>
      <c r="P54" s="57" t="s">
        <v>45</v>
      </c>
      <c r="Q54" s="53">
        <v>270000</v>
      </c>
      <c r="R54" s="57"/>
      <c r="S54" s="53">
        <v>274000</v>
      </c>
    </row>
    <row r="55" spans="1:19" ht="15">
      <c r="A55" s="33"/>
      <c r="B55" s="51"/>
      <c r="C55" s="51"/>
      <c r="D55" s="34" t="s">
        <v>38</v>
      </c>
      <c r="E55" s="53"/>
      <c r="F55" s="54"/>
      <c r="G55" s="53"/>
      <c r="H55" s="54"/>
      <c r="I55" s="53"/>
      <c r="J55" s="54"/>
      <c r="K55" s="53"/>
      <c r="L55" s="54"/>
      <c r="M55" s="55"/>
      <c r="N55" s="56"/>
      <c r="O55" s="53"/>
      <c r="P55" s="57"/>
      <c r="Q55" s="53"/>
      <c r="R55" s="57"/>
      <c r="S55" s="53"/>
    </row>
    <row r="56" spans="1:19" ht="15.75">
      <c r="A56" s="46"/>
      <c r="B56" s="46"/>
      <c r="C56" s="47"/>
      <c r="D56" s="47"/>
      <c r="E56" s="39">
        <f>SUM(E46:E55)</f>
        <v>526000</v>
      </c>
      <c r="F56" s="40"/>
      <c r="G56" s="41">
        <f t="shared" si="0"/>
        <v>526000</v>
      </c>
      <c r="H56" s="40"/>
      <c r="I56" s="39">
        <v>579154</v>
      </c>
      <c r="J56" s="41" t="e">
        <f>J46+J48+J50+J54+#REF!</f>
        <v>#REF!</v>
      </c>
      <c r="K56" s="39" t="e">
        <f>K46+K48+K50+K54+#REF!</f>
        <v>#REF!</v>
      </c>
      <c r="L56" s="40"/>
      <c r="M56" s="58">
        <f>SUM(M46:M54)</f>
        <v>453950</v>
      </c>
      <c r="N56" s="59">
        <f>SUM(N46:N54)</f>
        <v>8800</v>
      </c>
      <c r="O56" s="58">
        <f>SUM(O46:O54)</f>
        <v>462750</v>
      </c>
      <c r="P56" s="59">
        <v>73050</v>
      </c>
      <c r="Q56" s="58">
        <f>SUM(Q46:Q55)</f>
        <v>535800</v>
      </c>
      <c r="R56" s="58">
        <f>SUM(R46:R55)</f>
        <v>6000</v>
      </c>
      <c r="S56" s="58">
        <f>S46+S48+S50+S52+S54</f>
        <v>524900</v>
      </c>
    </row>
    <row r="57" spans="1:19" ht="15.75">
      <c r="A57" s="60" t="s">
        <v>46</v>
      </c>
      <c r="B57" s="61"/>
      <c r="C57" s="61"/>
      <c r="D57" s="61"/>
      <c r="E57" s="62" t="e">
        <f>E56+E45+E42+E33+E28+E21+E18</f>
        <v>#REF!</v>
      </c>
      <c r="F57" s="62">
        <f>F56+F45+F42+F33+F28+F21+F18</f>
        <v>845000</v>
      </c>
      <c r="G57" s="39" t="e">
        <f>G56+G45+G42+G33+G28+G21+G18</f>
        <v>#REF!</v>
      </c>
      <c r="H57" s="40"/>
      <c r="I57" s="39" t="e">
        <f>I56+I45+I42+I33+I28+I21+I18</f>
        <v>#REF!</v>
      </c>
      <c r="J57" s="39" t="e">
        <f>J56+J45+J42+J33+J28+J21+J18</f>
        <v>#REF!</v>
      </c>
      <c r="K57" s="39" t="e">
        <f>K56+K45+K42+K33+K28+K21+K18</f>
        <v>#REF!</v>
      </c>
      <c r="L57" s="40"/>
      <c r="M57" s="58">
        <f aca="true" t="shared" si="1" ref="M57:R57">M18+M21+M28+M33+M42+M45+M56</f>
        <v>10634294</v>
      </c>
      <c r="N57" s="59">
        <f t="shared" si="1"/>
        <v>-508050</v>
      </c>
      <c r="O57" s="58">
        <f t="shared" si="1"/>
        <v>10126244</v>
      </c>
      <c r="P57" s="59">
        <f t="shared" si="1"/>
        <v>159050</v>
      </c>
      <c r="Q57" s="58">
        <f t="shared" si="1"/>
        <v>10285294</v>
      </c>
      <c r="R57" s="59">
        <f t="shared" si="1"/>
        <v>125200</v>
      </c>
      <c r="S57" s="58">
        <f>S56+S45+S42+S33+S28+S21+S18</f>
        <v>10554870</v>
      </c>
    </row>
  </sheetData>
  <mergeCells count="6">
    <mergeCell ref="A57:D57"/>
    <mergeCell ref="A7:U7"/>
    <mergeCell ref="A8:U8"/>
    <mergeCell ref="A11:U11"/>
    <mergeCell ref="A14:C14"/>
    <mergeCell ref="D14:D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dcterms:created xsi:type="dcterms:W3CDTF">2003-08-04T11:48:32Z</dcterms:created>
  <dcterms:modified xsi:type="dcterms:W3CDTF">2003-08-04T11:50:36Z</dcterms:modified>
  <cp:category/>
  <cp:version/>
  <cp:contentType/>
  <cp:contentStatus/>
</cp:coreProperties>
</file>